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https://gswestokorg-my.sharepoint.com/personal/mseever_gswestok_org/Documents/Desktop/Finance Tracking Workbooks/"/>
    </mc:Choice>
  </mc:AlternateContent>
  <xr:revisionPtr revIDLastSave="0" documentId="8_{F8D55512-2E52-4102-AC29-2A9EA0016656}" xr6:coauthVersionLast="47" xr6:coauthVersionMax="47" xr10:uidLastSave="{00000000-0000-0000-0000-000000000000}"/>
  <bookViews>
    <workbookView xWindow="25080" yWindow="120" windowWidth="29040" windowHeight="15720" tabRatio="673" xr2:uid="{00000000-000D-0000-FFFF-FFFF00000000}"/>
  </bookViews>
  <sheets>
    <sheet name="START HERE" sheetId="10" r:id="rId1"/>
    <sheet name="INCOME (A+B=C)" sheetId="1" r:id="rId2"/>
    <sheet name="EXPENSES (C-D=E)" sheetId="4" r:id="rId3"/>
    <sheet name="Reconciliation Tab" sheetId="6" r:id="rId4"/>
    <sheet name="Product Program Calculations" sheetId="11" r:id="rId5"/>
    <sheet name="Year End Financial Entries" sheetId="12" r:id="rId6"/>
  </sheets>
  <definedNames>
    <definedName name="_xlnm._FilterDatabase" localSheetId="2" hidden="1">'EXPENSES (C-D=E)'!$F$4:$L$4</definedName>
    <definedName name="_xlnm.Print_Area" localSheetId="2">'EXPENSES (C-D=E)'!$A$1:$M$110</definedName>
    <definedName name="_xlnm.Print_Area" localSheetId="1">'INCOME (A+B=C)'!$A$1:$L$84</definedName>
    <definedName name="_xlnm.Print_Area" localSheetId="3">'Reconciliation Tab'!$A$1:$K$40</definedName>
    <definedName name="_xlnm.Print_Area" localSheetId="0">'START HERE'!$A$1:$J$30</definedName>
    <definedName name="_xlnm.Print_Area" localSheetId="5">'Year End Financial Entries'!$A$1:$D$39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4" l="1"/>
  <c r="A2" i="12"/>
  <c r="J4" i="6" a="1"/>
  <c r="J4" i="6" s="1"/>
  <c r="D27" i="12" a="1"/>
  <c r="D27" i="12" s="1"/>
  <c r="D23" i="12" a="1"/>
  <c r="D23" i="12" s="1"/>
  <c r="C17" i="11"/>
  <c r="J2" i="6" a="1"/>
  <c r="J2" i="6" s="1"/>
  <c r="M2" i="4" a="1"/>
  <c r="M2" i="4" s="1"/>
  <c r="L2" i="1" a="1"/>
  <c r="L2" i="1" s="1"/>
  <c r="E28" i="10"/>
  <c r="E27" i="10"/>
  <c r="E26" i="10"/>
  <c r="D24" i="10"/>
  <c r="B5" i="10"/>
  <c r="D2" i="1"/>
  <c r="H5" i="6"/>
  <c r="E25" i="10"/>
  <c r="E13" i="10"/>
  <c r="A2" i="11" l="1"/>
  <c r="M1" i="4"/>
  <c r="A2" i="6"/>
  <c r="H15" i="6"/>
  <c r="H81" i="1" l="1"/>
  <c r="J9" i="6" s="1"/>
  <c r="D7" i="12" s="1"/>
  <c r="D35" i="12"/>
  <c r="D34" i="12"/>
  <c r="D33" i="12"/>
  <c r="D32" i="12"/>
  <c r="B30" i="10"/>
  <c r="B22" i="10"/>
  <c r="D1" i="12" l="1"/>
  <c r="D1" i="11"/>
  <c r="F81" i="1" l="1"/>
  <c r="G81" i="1"/>
  <c r="I81" i="1"/>
  <c r="J81" i="1"/>
  <c r="E81" i="1"/>
  <c r="G106" i="4"/>
  <c r="H106" i="4"/>
  <c r="J18" i="6" s="1"/>
  <c r="D15" i="12" s="1"/>
  <c r="I106" i="4"/>
  <c r="J106" i="4"/>
  <c r="K106" i="4"/>
  <c r="F106" i="4"/>
  <c r="J6" i="6" l="1"/>
  <c r="L81" i="1"/>
  <c r="L106" i="4"/>
  <c r="J22" i="6" s="1"/>
  <c r="D19" i="12" s="1"/>
  <c r="J21" i="6"/>
  <c r="D18" i="12" s="1"/>
  <c r="J19" i="6"/>
  <c r="D16" i="12" s="1"/>
  <c r="J1" i="1"/>
  <c r="B19" i="10"/>
  <c r="B17" i="10"/>
  <c r="D4" i="12" l="1"/>
  <c r="M106" i="4"/>
  <c r="J11" i="6"/>
  <c r="J20" i="6"/>
  <c r="J10" i="6"/>
  <c r="D8" i="12" s="1"/>
  <c r="C10" i="11" l="1"/>
  <c r="D17" i="12"/>
  <c r="D9" i="12"/>
  <c r="L5" i="1"/>
  <c r="K84" i="1" s="1"/>
  <c r="J1" i="6" l="1"/>
  <c r="J17" i="6"/>
  <c r="D14" i="12" s="1"/>
  <c r="J7" i="6"/>
  <c r="J8" i="6"/>
  <c r="D5" i="12" l="1"/>
  <c r="J12" i="6"/>
  <c r="J13" i="6" s="1"/>
  <c r="C9" i="11"/>
  <c r="C11" i="11" s="1"/>
  <c r="C18" i="11" s="1"/>
  <c r="D6" i="12"/>
  <c r="D10" i="12" s="1"/>
  <c r="D24" i="12" s="1"/>
  <c r="D2" i="12"/>
  <c r="D2" i="11"/>
  <c r="C4" i="11"/>
  <c r="C5" i="11" s="1"/>
  <c r="J16" i="6"/>
  <c r="J23" i="6" s="1"/>
  <c r="J24" i="6" l="1"/>
  <c r="D13" i="12"/>
  <c r="D20" i="12" s="1"/>
  <c r="D25" i="12" s="1"/>
  <c r="D26" i="12" s="1"/>
  <c r="M109" i="4"/>
  <c r="D28" i="12" l="1"/>
  <c r="D29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<sst xmlns="http://schemas.openxmlformats.org/spreadsheetml/2006/main" count="118" uniqueCount="85">
  <si>
    <t>Troop Finance Tracking Workbook</t>
  </si>
  <si>
    <t>Instructions:</t>
  </si>
  <si>
    <r>
      <t xml:space="preserve">Year End Financials report income &amp; expenses on an account from </t>
    </r>
    <r>
      <rPr>
        <b/>
        <sz val="12"/>
        <color theme="1"/>
        <rFont val="Cambria"/>
        <family val="1"/>
        <scheme val="major"/>
      </rPr>
      <t>June of the past Membership Year through May of the current Membership Year</t>
    </r>
    <r>
      <rPr>
        <sz val="12"/>
        <color theme="1"/>
        <rFont val="Cambria"/>
        <family val="1"/>
        <scheme val="major"/>
      </rPr>
      <t xml:space="preserve"> (ie. June 2024-May 2025).</t>
    </r>
  </si>
  <si>
    <t>After you receive your June Statement (or as soon as you open your bank account for new Troops)…</t>
  </si>
  <si>
    <t xml:space="preserve">June 1, </t>
  </si>
  <si>
    <t>Enter Report Start Year.</t>
  </si>
  <si>
    <t xml:space="preserve">May 31, </t>
  </si>
  <si>
    <t>Enter Report End Year.</t>
  </si>
  <si>
    <t>Enter your TROOP NUMBER.</t>
  </si>
  <si>
    <r>
      <rPr>
        <b/>
        <sz val="14"/>
        <color theme="1"/>
        <rFont val="Cambria"/>
        <family val="1"/>
        <scheme val="major"/>
      </rPr>
      <t>New Troops</t>
    </r>
    <r>
      <rPr>
        <sz val="14"/>
        <color theme="1"/>
        <rFont val="Cambria"/>
        <family val="1"/>
        <scheme val="major"/>
      </rPr>
      <t>:  Enter the date the troop bank account was opened.</t>
    </r>
  </si>
  <si>
    <t>Throughout the Girl Scout Year…</t>
  </si>
  <si>
    <t>As you receive INCOME, record it on the INCOME (A+B=C) tab in the column for the type of Income received.</t>
  </si>
  <si>
    <t>As EXPENSES occur, record them on the EXPENSES (C-D=E) tab in the column for the type of Expense incurred.</t>
  </si>
  <si>
    <t>At the end of Fall Product Sale &amp; Cookie Sale…</t>
  </si>
  <si>
    <t>Enter your final proceeds in the corresponding cells on the Product Program Calculations Tab.</t>
  </si>
  <si>
    <t>Data from the INCOME &amp; EXPENSES tabs will automatically appear on the Year End Financial Entries tab.</t>
  </si>
  <si>
    <t>*</t>
  </si>
  <si>
    <t>Password:  YearEnd$</t>
  </si>
  <si>
    <t>The worksheets of this spreadsheet are locked to protect formulas.  You will not be able to select any protected cells.</t>
  </si>
  <si>
    <t>If you need to add rows or columns to Income or Expenses tabs, you will need to unprotect the worksheet.</t>
  </si>
  <si>
    <t>It is highly recommended NOT to unprotect the other tabs due to formulas used for the calculations.</t>
  </si>
  <si>
    <t>To unprotect tab, go to Review &gt; UnProtect Sheet.  Enter password to the left.</t>
  </si>
  <si>
    <t>To protect the tab once your are done, go to Review &gt; Protect Sheet.  Use the same password so you have it on file.</t>
  </si>
  <si>
    <t>Troop</t>
  </si>
  <si>
    <t>Date</t>
  </si>
  <si>
    <t>Payer</t>
  </si>
  <si>
    <t>Description</t>
  </si>
  <si>
    <t>Troop Dues</t>
  </si>
  <si>
    <t>Fall Product Sale Deposits</t>
  </si>
  <si>
    <t>Cookie Sale Deposits</t>
  </si>
  <si>
    <t>Donations (ACH from council, donations under $100</t>
  </si>
  <si>
    <t>Money-Earning Activities</t>
  </si>
  <si>
    <t>Other (event/trip fees, etc.)</t>
  </si>
  <si>
    <t>A - Ending Balance from Prior Year:</t>
  </si>
  <si>
    <r>
      <t xml:space="preserve">Add additional rows (if needed) </t>
    </r>
    <r>
      <rPr>
        <b/>
        <i/>
        <sz val="14"/>
        <color rgb="FF0000FF"/>
        <rFont val="Cambria"/>
        <family val="1"/>
        <scheme val="major"/>
      </rPr>
      <t>ABOVE</t>
    </r>
    <r>
      <rPr>
        <i/>
        <sz val="14"/>
        <color rgb="FF0000FF"/>
        <rFont val="Cambria"/>
        <family val="1"/>
        <scheme val="major"/>
      </rPr>
      <t xml:space="preserve"> this row</t>
    </r>
  </si>
  <si>
    <t>B - Total Income</t>
  </si>
  <si>
    <t>C - Grand Total
(A + B = C)</t>
  </si>
  <si>
    <t>Check No.</t>
  </si>
  <si>
    <t>Vendor</t>
  </si>
  <si>
    <t>Programming Activities (events, camps, field trips, etc.)</t>
  </si>
  <si>
    <t>Programming Supplies (craft supplies, t-shirts, books/uniforms, food, etc.)</t>
  </si>
  <si>
    <t>Badges &amp; Awards</t>
  </si>
  <si>
    <t>Fall Product Sale ACH</t>
  </si>
  <si>
    <t>Cookie Sale ACH</t>
  </si>
  <si>
    <t>Bank Fees</t>
  </si>
  <si>
    <t>Other (membership fees, donations, etc..)</t>
  </si>
  <si>
    <t>D - Total Expenses</t>
  </si>
  <si>
    <r>
      <rPr>
        <b/>
        <sz val="16"/>
        <color rgb="FF0000FF"/>
        <rFont val="Cambria"/>
        <family val="1"/>
        <scheme val="major"/>
      </rPr>
      <t>E</t>
    </r>
    <r>
      <rPr>
        <b/>
        <sz val="12"/>
        <color rgb="FF0000FF"/>
        <rFont val="Cambria"/>
        <family val="1"/>
        <scheme val="major"/>
      </rPr>
      <t xml:space="preserve"> - Ending Balance
(C - D = E)</t>
    </r>
  </si>
  <si>
    <t>A - Ending Balance from prior year</t>
  </si>
  <si>
    <t>C - Grand Total (A+B)</t>
  </si>
  <si>
    <t>Other (membership fees, donations, etc.)</t>
  </si>
  <si>
    <t>E - Ending Balance (C-D=E)</t>
  </si>
  <si>
    <t xml:space="preserve">Troop </t>
  </si>
  <si>
    <t>Enter FPS Proceeds from M2 Sales Report</t>
  </si>
  <si>
    <t>Actual Proceeds (FPS Deposits - FPS ACHs)</t>
  </si>
  <si>
    <t>Difference</t>
  </si>
  <si>
    <t>pos = money still to collect; neg = OK as it includes donations</t>
  </si>
  <si>
    <t>Enter Cookie Proceeds from eBudde Sales Report</t>
  </si>
  <si>
    <t xml:space="preserve">Cookie Sale Dep </t>
  </si>
  <si>
    <t>Cookie Sale ACHs</t>
  </si>
  <si>
    <t>Total Cookie Sale $</t>
  </si>
  <si>
    <t>Enter Unsold cookies (total value)</t>
  </si>
  <si>
    <t>Enter Donated cookies (total value)</t>
  </si>
  <si>
    <t>Enter Parent Debt Reported to Council</t>
  </si>
  <si>
    <t>Enter Parent Debt Not Reported to Council</t>
  </si>
  <si>
    <t xml:space="preserve">Total </t>
  </si>
  <si>
    <t>Actual Proceeds</t>
  </si>
  <si>
    <t>Income</t>
  </si>
  <si>
    <t>Donations (ACH from council, donations under $100)</t>
  </si>
  <si>
    <t>TOTAL INCOME</t>
  </si>
  <si>
    <t>Expenses</t>
  </si>
  <si>
    <t>TOTAL EXPENSES</t>
  </si>
  <si>
    <t>Financial Summary</t>
  </si>
  <si>
    <t>Starting Balance</t>
  </si>
  <si>
    <t>Total Income</t>
  </si>
  <si>
    <t>Total Expenses</t>
  </si>
  <si>
    <t>Ending Balance</t>
  </si>
  <si>
    <t>May Bank Statement Balance</t>
  </si>
  <si>
    <t xml:space="preserve">Difference </t>
  </si>
  <si>
    <t>% Variance</t>
  </si>
  <si>
    <t>Troop Cookie Program Summary</t>
  </si>
  <si>
    <t>Unsold cookies (total value)</t>
  </si>
  <si>
    <t>Donated cookies (total value)</t>
  </si>
  <si>
    <t>Parent Debt Reported to Council</t>
  </si>
  <si>
    <t>Parent Debt Not Reported to Council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</si>
</sst>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.00;[Red]&quot;$&quot;#,##0.00"/>
    <numFmt numFmtId="165" formatCode="m/d/yy;@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u/>
      <sz val="11"/>
      <color theme="10"/>
      <name val="Calibri"/>
      <family val="2"/>
    </font>
    <font>
      <sz val="8"/>
      <name val="Calibri"/>
      <family val="2"/>
      <scheme val="minor"/>
    </font>
    <font>
      <b/>
      <sz val="14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u/>
      <sz val="20"/>
      <color theme="10"/>
      <name val="Cambria"/>
      <family val="1"/>
      <scheme val="major"/>
    </font>
    <font>
      <b/>
      <u/>
      <sz val="18"/>
      <color theme="10"/>
      <name val="Cambria"/>
      <family val="1"/>
      <scheme val="major"/>
    </font>
    <font>
      <b/>
      <sz val="16"/>
      <color theme="1"/>
      <name val="Cambria"/>
      <family val="1"/>
      <scheme val="major"/>
    </font>
    <font>
      <sz val="12"/>
      <color theme="1"/>
      <name val="Cambria"/>
      <family val="1"/>
      <scheme val="major"/>
    </font>
    <font>
      <b/>
      <sz val="26"/>
      <color theme="1"/>
      <name val="Cambria"/>
      <family val="1"/>
      <scheme val="major"/>
    </font>
    <font>
      <b/>
      <sz val="22"/>
      <color theme="1"/>
      <name val="Cambria"/>
      <family val="1"/>
      <scheme val="major"/>
    </font>
    <font>
      <sz val="22"/>
      <color theme="1"/>
      <name val="Cambria"/>
      <family val="1"/>
      <scheme val="major"/>
    </font>
    <font>
      <b/>
      <sz val="20"/>
      <color theme="1"/>
      <name val="Cambria"/>
      <family val="1"/>
      <scheme val="major"/>
    </font>
    <font>
      <sz val="14"/>
      <color theme="1"/>
      <name val="Cambria"/>
      <family val="1"/>
      <scheme val="major"/>
    </font>
    <font>
      <sz val="10"/>
      <color theme="1"/>
      <name val="Cambria"/>
      <family val="1"/>
      <scheme val="major"/>
    </font>
    <font>
      <i/>
      <sz val="14"/>
      <color rgb="FF0000FF"/>
      <name val="Cambria"/>
      <family val="1"/>
      <scheme val="major"/>
    </font>
    <font>
      <b/>
      <i/>
      <sz val="14"/>
      <color rgb="FF0000FF"/>
      <name val="Cambria"/>
      <family val="1"/>
      <scheme val="major"/>
    </font>
    <font>
      <b/>
      <sz val="14"/>
      <color rgb="FF0000FF"/>
      <name val="Cambria"/>
      <family val="1"/>
      <scheme val="major"/>
    </font>
    <font>
      <b/>
      <sz val="16"/>
      <color rgb="FF0000FF"/>
      <name val="Cambria"/>
      <family val="1"/>
      <scheme val="major"/>
    </font>
    <font>
      <b/>
      <sz val="12"/>
      <color rgb="FF0000FF"/>
      <name val="Cambria"/>
      <family val="1"/>
      <scheme val="major"/>
    </font>
    <font>
      <b/>
      <u/>
      <sz val="28"/>
      <color theme="10"/>
      <name val="Cambria"/>
      <family val="1"/>
      <scheme val="major"/>
    </font>
    <font>
      <b/>
      <sz val="24"/>
      <color theme="1"/>
      <name val="Cambria"/>
      <family val="1"/>
      <scheme val="major"/>
    </font>
    <font>
      <sz val="11"/>
      <name val="Cambria"/>
      <family val="1"/>
      <scheme val="major"/>
    </font>
    <font>
      <sz val="16"/>
      <color theme="1"/>
      <name val="Cambria"/>
      <family val="1"/>
      <scheme val="major"/>
    </font>
    <font>
      <b/>
      <u/>
      <sz val="14"/>
      <color theme="1"/>
      <name val="Cambria"/>
      <family val="1"/>
      <scheme val="major"/>
    </font>
    <font>
      <u/>
      <sz val="11"/>
      <color theme="10"/>
      <name val="Cambria"/>
      <family val="1"/>
      <scheme val="major"/>
    </font>
    <font>
      <i/>
      <sz val="14"/>
      <color theme="1"/>
      <name val="Cambria"/>
      <family val="1"/>
      <scheme val="major"/>
    </font>
    <font>
      <i/>
      <sz val="11"/>
      <color theme="1"/>
      <name val="Cambria"/>
      <family val="1"/>
      <scheme val="major"/>
    </font>
  </fonts>
  <fills count="2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AF2C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E5C1"/>
        <bgColor indexed="64"/>
      </patternFill>
    </fill>
    <fill>
      <patternFill patternType="solid">
        <fgColor rgb="FFE0F8E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rgb="FFFDE9D9"/>
        <bgColor indexed="64"/>
      </patternFill>
    </fill>
    <fill>
      <patternFill patternType="solid">
        <fgColor rgb="FFFFEBFF"/>
        <bgColor indexed="64"/>
      </patternFill>
    </fill>
    <fill>
      <patternFill patternType="solid">
        <fgColor rgb="FFEAFAEA"/>
        <bgColor indexed="64"/>
      </patternFill>
    </fill>
    <fill>
      <patternFill patternType="solid">
        <fgColor rgb="FFCBD8E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0000FF"/>
      </left>
      <right style="medium">
        <color indexed="64"/>
      </right>
      <top style="thick">
        <color rgb="FF0000FF"/>
      </top>
      <bottom style="thick">
        <color rgb="FF0000FF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rgb="FF0000FF"/>
      </bottom>
      <diagonal/>
    </border>
    <border>
      <left style="thick">
        <color rgb="FF0000FF"/>
      </left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theme="6" tint="-0.24994659260841701"/>
      </left>
      <right style="medium">
        <color theme="6" tint="-0.24994659260841701"/>
      </right>
      <top style="medium">
        <color theme="6" tint="-0.24994659260841701"/>
      </top>
      <bottom style="medium">
        <color theme="6" tint="-0.2499465926084170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thick">
        <color rgb="FF0000FF"/>
      </left>
      <right/>
      <top style="thick">
        <color rgb="FF0000FF"/>
      </top>
      <bottom style="thick">
        <color rgb="FF0000FF"/>
      </bottom>
      <diagonal/>
    </border>
    <border>
      <left/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3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301">
    <xf numFmtId="0" fontId="0" fillId="0" borderId="0" xfId="0"/>
    <xf numFmtId="0" fontId="6" fillId="0" borderId="0" xfId="0" applyFont="1"/>
    <xf numFmtId="0" fontId="7" fillId="0" borderId="0" xfId="0" applyFont="1" applyAlignment="1">
      <alignment vertical="center"/>
    </xf>
    <xf numFmtId="0" fontId="7" fillId="0" borderId="0" xfId="0" applyFont="1"/>
    <xf numFmtId="44" fontId="8" fillId="9" borderId="1" xfId="0" applyNumberFormat="1" applyFont="1" applyFill="1" applyBorder="1"/>
    <xf numFmtId="0" fontId="6" fillId="0" borderId="0" xfId="0" applyFont="1" applyAlignment="1">
      <alignment horizontal="right" vertical="center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8" fillId="0" borderId="0" xfId="0" applyFont="1" applyAlignment="1">
      <alignment horizontal="center"/>
    </xf>
    <xf numFmtId="0" fontId="13" fillId="0" borderId="0" xfId="0" applyFont="1"/>
    <xf numFmtId="44" fontId="8" fillId="2" borderId="2" xfId="1" applyFont="1" applyFill="1" applyBorder="1" applyProtection="1"/>
    <xf numFmtId="0" fontId="7" fillId="0" borderId="0" xfId="0" applyFont="1" applyAlignment="1">
      <alignment horizontal="right"/>
    </xf>
    <xf numFmtId="44" fontId="7" fillId="2" borderId="2" xfId="1" applyFont="1" applyFill="1" applyBorder="1" applyProtection="1"/>
    <xf numFmtId="44" fontId="7" fillId="0" borderId="0" xfId="0" applyNumberFormat="1" applyFont="1"/>
    <xf numFmtId="0" fontId="8" fillId="0" borderId="0" xfId="0" applyFont="1" applyAlignment="1">
      <alignment horizontal="left"/>
    </xf>
    <xf numFmtId="44" fontId="7" fillId="0" borderId="0" xfId="1" applyFont="1" applyProtection="1"/>
    <xf numFmtId="0" fontId="8" fillId="9" borderId="0" xfId="0" applyFont="1" applyFill="1"/>
    <xf numFmtId="0" fontId="7" fillId="9" borderId="0" xfId="0" applyFont="1" applyFill="1"/>
    <xf numFmtId="44" fontId="13" fillId="9" borderId="0" xfId="1" applyFont="1" applyFill="1" applyProtection="1"/>
    <xf numFmtId="44" fontId="9" fillId="5" borderId="15" xfId="1" applyFont="1" applyFill="1" applyBorder="1" applyAlignment="1" applyProtection="1">
      <alignment horizontal="right" wrapText="1"/>
    </xf>
    <xf numFmtId="0" fontId="9" fillId="4" borderId="3" xfId="0" applyFont="1" applyFill="1" applyBorder="1" applyAlignment="1">
      <alignment horizontal="right" wrapText="1"/>
    </xf>
    <xf numFmtId="0" fontId="7" fillId="0" borderId="0" xfId="0" applyFont="1" applyProtection="1">
      <protection locked="0"/>
    </xf>
    <xf numFmtId="0" fontId="9" fillId="16" borderId="3" xfId="0" applyFont="1" applyFill="1" applyBorder="1" applyAlignment="1">
      <alignment horizontal="right" wrapText="1"/>
    </xf>
    <xf numFmtId="0" fontId="7" fillId="13" borderId="25" xfId="0" applyFont="1" applyFill="1" applyBorder="1" applyProtection="1">
      <protection locked="0"/>
    </xf>
    <xf numFmtId="0" fontId="7" fillId="13" borderId="0" xfId="0" applyFont="1" applyFill="1" applyProtection="1">
      <protection locked="0"/>
    </xf>
    <xf numFmtId="44" fontId="7" fillId="14" borderId="0" xfId="1" applyFont="1" applyFill="1" applyBorder="1" applyProtection="1">
      <protection locked="0"/>
    </xf>
    <xf numFmtId="44" fontId="7" fillId="12" borderId="0" xfId="1" applyFont="1" applyFill="1" applyBorder="1" applyProtection="1">
      <protection locked="0"/>
    </xf>
    <xf numFmtId="0" fontId="9" fillId="15" borderId="3" xfId="1" applyNumberFormat="1" applyFont="1" applyFill="1" applyBorder="1" applyAlignment="1" applyProtection="1">
      <alignment horizontal="right" wrapText="1"/>
    </xf>
    <xf numFmtId="44" fontId="7" fillId="14" borderId="25" xfId="1" applyFont="1" applyFill="1" applyBorder="1" applyProtection="1">
      <protection locked="0"/>
    </xf>
    <xf numFmtId="44" fontId="7" fillId="12" borderId="0" xfId="1" applyFont="1" applyFill="1" applyBorder="1" applyProtection="1"/>
    <xf numFmtId="0" fontId="9" fillId="8" borderId="3" xfId="1" applyNumberFormat="1" applyFont="1" applyFill="1" applyBorder="1" applyAlignment="1" applyProtection="1">
      <alignment horizontal="right" wrapText="1"/>
    </xf>
    <xf numFmtId="44" fontId="7" fillId="12" borderId="26" xfId="1" applyFont="1" applyFill="1" applyBorder="1" applyProtection="1"/>
    <xf numFmtId="0" fontId="7" fillId="13" borderId="0" xfId="0" applyFont="1" applyFill="1"/>
    <xf numFmtId="0" fontId="9" fillId="17" borderId="3" xfId="1" applyNumberFormat="1" applyFont="1" applyFill="1" applyBorder="1" applyAlignment="1" applyProtection="1">
      <alignment horizontal="right" wrapText="1"/>
    </xf>
    <xf numFmtId="0" fontId="9" fillId="7" borderId="3" xfId="1" applyNumberFormat="1" applyFont="1" applyFill="1" applyBorder="1" applyAlignment="1" applyProtection="1">
      <alignment horizontal="right" wrapText="1"/>
    </xf>
    <xf numFmtId="44" fontId="8" fillId="2" borderId="8" xfId="1" applyFont="1" applyFill="1" applyBorder="1" applyProtection="1"/>
    <xf numFmtId="44" fontId="8" fillId="10" borderId="21" xfId="1" applyFont="1" applyFill="1" applyBorder="1" applyProtection="1"/>
    <xf numFmtId="0" fontId="9" fillId="0" borderId="0" xfId="0" applyFont="1"/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44" fontId="18" fillId="5" borderId="24" xfId="1" applyFont="1" applyFill="1" applyBorder="1" applyAlignment="1" applyProtection="1">
      <alignment vertical="center"/>
      <protection locked="0"/>
    </xf>
    <xf numFmtId="44" fontId="18" fillId="4" borderId="2" xfId="1" applyFont="1" applyFill="1" applyBorder="1" applyAlignment="1" applyProtection="1">
      <alignment vertical="center"/>
      <protection locked="0"/>
    </xf>
    <xf numFmtId="44" fontId="18" fillId="16" borderId="2" xfId="1" applyFont="1" applyFill="1" applyBorder="1" applyAlignment="1" applyProtection="1">
      <alignment vertical="center"/>
      <protection locked="0"/>
    </xf>
    <xf numFmtId="44" fontId="18" fillId="15" borderId="2" xfId="1" applyFont="1" applyFill="1" applyBorder="1" applyAlignment="1" applyProtection="1">
      <alignment vertical="center"/>
      <protection locked="0"/>
    </xf>
    <xf numFmtId="44" fontId="18" fillId="8" borderId="2" xfId="1" applyFont="1" applyFill="1" applyBorder="1" applyAlignment="1" applyProtection="1">
      <alignment vertical="center"/>
      <protection locked="0"/>
    </xf>
    <xf numFmtId="44" fontId="18" fillId="17" borderId="2" xfId="1" applyFont="1" applyFill="1" applyBorder="1" applyAlignment="1" applyProtection="1">
      <alignment vertical="center"/>
      <protection locked="0"/>
    </xf>
    <xf numFmtId="1" fontId="18" fillId="0" borderId="2" xfId="0" applyNumberFormat="1" applyFont="1" applyBorder="1" applyAlignment="1" applyProtection="1">
      <alignment horizontal="center" vertical="center"/>
      <protection locked="0"/>
    </xf>
    <xf numFmtId="0" fontId="18" fillId="0" borderId="2" xfId="0" applyFont="1" applyBorder="1" applyAlignment="1" applyProtection="1">
      <alignment vertical="center" wrapText="1"/>
      <protection locked="0"/>
    </xf>
    <xf numFmtId="44" fontId="18" fillId="5" borderId="22" xfId="1" applyFont="1" applyFill="1" applyBorder="1" applyAlignment="1" applyProtection="1">
      <alignment vertical="center"/>
      <protection locked="0"/>
    </xf>
    <xf numFmtId="1" fontId="18" fillId="0" borderId="8" xfId="0" applyNumberFormat="1" applyFont="1" applyBorder="1" applyAlignment="1" applyProtection="1">
      <alignment horizontal="center" vertical="center"/>
      <protection locked="0"/>
    </xf>
    <xf numFmtId="0" fontId="18" fillId="0" borderId="8" xfId="0" applyFont="1" applyBorder="1" applyAlignment="1" applyProtection="1">
      <alignment vertical="center" wrapText="1"/>
      <protection locked="0"/>
    </xf>
    <xf numFmtId="44" fontId="18" fillId="5" borderId="23" xfId="1" applyFont="1" applyFill="1" applyBorder="1" applyAlignment="1" applyProtection="1">
      <alignment vertical="center"/>
      <protection locked="0"/>
    </xf>
    <xf numFmtId="165" fontId="18" fillId="0" borderId="10" xfId="0" applyNumberFormat="1" applyFont="1" applyBorder="1" applyAlignment="1" applyProtection="1">
      <alignment horizontal="center" vertical="center"/>
      <protection locked="0"/>
    </xf>
    <xf numFmtId="14" fontId="7" fillId="0" borderId="0" xfId="0" applyNumberFormat="1" applyFont="1" applyAlignment="1">
      <alignment horizontal="center" vertical="center"/>
    </xf>
    <xf numFmtId="0" fontId="18" fillId="0" borderId="0" xfId="0" applyFont="1"/>
    <xf numFmtId="0" fontId="12" fillId="0" borderId="0" xfId="0" applyFont="1" applyAlignment="1">
      <alignment vertical="center" wrapText="1"/>
    </xf>
    <xf numFmtId="44" fontId="8" fillId="19" borderId="14" xfId="0" applyNumberFormat="1" applyFont="1" applyFill="1" applyBorder="1"/>
    <xf numFmtId="44" fontId="9" fillId="19" borderId="14" xfId="0" applyNumberFormat="1" applyFont="1" applyFill="1" applyBorder="1"/>
    <xf numFmtId="0" fontId="28" fillId="11" borderId="19" xfId="0" applyFont="1" applyFill="1" applyBorder="1" applyAlignment="1">
      <alignment horizontal="center"/>
    </xf>
    <xf numFmtId="0" fontId="28" fillId="11" borderId="20" xfId="0" applyFont="1" applyFill="1" applyBorder="1" applyAlignment="1">
      <alignment horizontal="center"/>
    </xf>
    <xf numFmtId="0" fontId="18" fillId="11" borderId="0" xfId="0" applyFont="1" applyFill="1" applyAlignment="1">
      <alignment horizontal="center"/>
    </xf>
    <xf numFmtId="0" fontId="18" fillId="11" borderId="0" xfId="0" applyFont="1" applyFill="1"/>
    <xf numFmtId="0" fontId="29" fillId="11" borderId="0" xfId="0" applyFont="1" applyFill="1"/>
    <xf numFmtId="0" fontId="28" fillId="11" borderId="20" xfId="0" applyFont="1" applyFill="1" applyBorder="1" applyAlignment="1">
      <alignment horizontal="center" vertical="center"/>
    </xf>
    <xf numFmtId="6" fontId="18" fillId="11" borderId="0" xfId="0" applyNumberFormat="1" applyFont="1" applyFill="1" applyAlignment="1">
      <alignment horizontal="left" wrapText="1"/>
    </xf>
    <xf numFmtId="0" fontId="7" fillId="11" borderId="0" xfId="0" applyFont="1" applyFill="1"/>
    <xf numFmtId="44" fontId="7" fillId="11" borderId="0" xfId="1" applyFont="1" applyFill="1" applyProtection="1"/>
    <xf numFmtId="0" fontId="13" fillId="11" borderId="0" xfId="0" applyFont="1" applyFill="1"/>
    <xf numFmtId="0" fontId="31" fillId="11" borderId="0" xfId="0" applyFont="1" applyFill="1"/>
    <xf numFmtId="0" fontId="11" fillId="2" borderId="0" xfId="5" applyFont="1" applyFill="1" applyBorder="1" applyAlignment="1" applyProtection="1">
      <alignment horizontal="right"/>
    </xf>
    <xf numFmtId="44" fontId="7" fillId="0" borderId="0" xfId="1" applyFont="1" applyFill="1" applyBorder="1" applyProtection="1"/>
    <xf numFmtId="0" fontId="10" fillId="0" borderId="0" xfId="5" applyFont="1" applyFill="1" applyBorder="1" applyAlignment="1" applyProtection="1"/>
    <xf numFmtId="164" fontId="7" fillId="0" borderId="0" xfId="1" applyNumberFormat="1" applyFont="1" applyBorder="1" applyProtection="1"/>
    <xf numFmtId="0" fontId="6" fillId="9" borderId="1" xfId="0" applyFont="1" applyFill="1" applyBorder="1" applyAlignment="1">
      <alignment horizontal="center" vertical="center" wrapText="1"/>
    </xf>
    <xf numFmtId="44" fontId="7" fillId="19" borderId="14" xfId="0" applyNumberFormat="1" applyFont="1" applyFill="1" applyBorder="1" applyAlignment="1">
      <alignment horizontal="right"/>
    </xf>
    <xf numFmtId="44" fontId="8" fillId="18" borderId="14" xfId="0" applyNumberFormat="1" applyFont="1" applyFill="1" applyBorder="1"/>
    <xf numFmtId="0" fontId="7" fillId="12" borderId="0" xfId="0" applyFont="1" applyFill="1"/>
    <xf numFmtId="14" fontId="7" fillId="12" borderId="0" xfId="0" applyNumberFormat="1" applyFont="1" applyFill="1" applyAlignment="1">
      <alignment horizontal="center" vertical="center"/>
    </xf>
    <xf numFmtId="0" fontId="12" fillId="12" borderId="0" xfId="0" applyFont="1" applyFill="1" applyAlignment="1">
      <alignment horizontal="center" vertical="center" wrapText="1"/>
    </xf>
    <xf numFmtId="0" fontId="8" fillId="12" borderId="0" xfId="0" applyFont="1" applyFill="1"/>
    <xf numFmtId="0" fontId="6" fillId="12" borderId="0" xfId="0" applyFont="1" applyFill="1"/>
    <xf numFmtId="0" fontId="11" fillId="12" borderId="0" xfId="5" applyFont="1" applyFill="1" applyBorder="1" applyAlignment="1" applyProtection="1">
      <alignment horizontal="right"/>
    </xf>
    <xf numFmtId="0" fontId="6" fillId="12" borderId="0" xfId="0" applyFont="1" applyFill="1" applyAlignment="1">
      <alignment horizontal="right" vertical="center"/>
    </xf>
    <xf numFmtId="0" fontId="12" fillId="12" borderId="0" xfId="0" applyFont="1" applyFill="1" applyAlignment="1">
      <alignment vertical="center" wrapText="1"/>
    </xf>
    <xf numFmtId="0" fontId="7" fillId="12" borderId="0" xfId="0" applyFont="1" applyFill="1" applyAlignment="1">
      <alignment vertical="center"/>
    </xf>
    <xf numFmtId="0" fontId="6" fillId="20" borderId="0" xfId="0" applyFont="1" applyFill="1" applyAlignment="1">
      <alignment horizontal="center" vertical="center" wrapText="1"/>
    </xf>
    <xf numFmtId="44" fontId="9" fillId="12" borderId="0" xfId="0" applyNumberFormat="1" applyFont="1" applyFill="1"/>
    <xf numFmtId="44" fontId="22" fillId="12" borderId="7" xfId="1" applyFont="1" applyFill="1" applyBorder="1" applyAlignment="1" applyProtection="1">
      <alignment horizontal="right"/>
    </xf>
    <xf numFmtId="164" fontId="22" fillId="12" borderId="1" xfId="1" applyNumberFormat="1" applyFont="1" applyFill="1" applyBorder="1" applyAlignment="1" applyProtection="1">
      <alignment vertical="center"/>
    </xf>
    <xf numFmtId="44" fontId="22" fillId="12" borderId="7" xfId="1" applyFont="1" applyFill="1" applyBorder="1" applyAlignment="1" applyProtection="1">
      <alignment horizontal="center" wrapText="1"/>
    </xf>
    <xf numFmtId="164" fontId="22" fillId="12" borderId="1" xfId="1" applyNumberFormat="1" applyFont="1" applyFill="1" applyBorder="1" applyProtection="1"/>
    <xf numFmtId="44" fontId="22" fillId="12" borderId="11" xfId="1" applyFont="1" applyFill="1" applyBorder="1" applyAlignment="1" applyProtection="1">
      <alignment horizontal="center" wrapText="1"/>
    </xf>
    <xf numFmtId="0" fontId="32" fillId="12" borderId="0" xfId="0" applyFont="1" applyFill="1"/>
    <xf numFmtId="44" fontId="7" fillId="12" borderId="0" xfId="0" applyNumberFormat="1" applyFont="1" applyFill="1"/>
    <xf numFmtId="1" fontId="18" fillId="0" borderId="10" xfId="0" applyNumberFormat="1" applyFont="1" applyBorder="1" applyAlignment="1" applyProtection="1">
      <alignment horizontal="center" vertical="center"/>
      <protection locked="0"/>
    </xf>
    <xf numFmtId="44" fontId="18" fillId="7" borderId="28" xfId="1" applyFont="1" applyFill="1" applyBorder="1" applyAlignment="1" applyProtection="1">
      <alignment vertical="center"/>
      <protection locked="0"/>
    </xf>
    <xf numFmtId="0" fontId="20" fillId="11" borderId="0" xfId="0" applyFont="1" applyFill="1" applyAlignment="1">
      <alignment horizontal="left"/>
    </xf>
    <xf numFmtId="0" fontId="18" fillId="11" borderId="0" xfId="0" applyFont="1" applyFill="1" applyAlignment="1">
      <alignment horizontal="left" wrapText="1"/>
    </xf>
    <xf numFmtId="0" fontId="30" fillId="11" borderId="0" xfId="5" applyFont="1" applyFill="1" applyBorder="1" applyAlignment="1" applyProtection="1">
      <alignment horizontal="center"/>
      <protection locked="0"/>
    </xf>
    <xf numFmtId="0" fontId="18" fillId="11" borderId="0" xfId="0" applyFont="1" applyFill="1" applyAlignment="1">
      <alignment horizontal="left"/>
    </xf>
    <xf numFmtId="0" fontId="18" fillId="11" borderId="0" xfId="0" applyFont="1" applyFill="1" applyAlignment="1" applyProtection="1">
      <alignment horizontal="center"/>
      <protection locked="0"/>
    </xf>
    <xf numFmtId="0" fontId="7" fillId="12" borderId="0" xfId="0" applyFont="1" applyFill="1" applyProtection="1">
      <protection locked="0"/>
    </xf>
    <xf numFmtId="14" fontId="7" fillId="12" borderId="0" xfId="0" applyNumberFormat="1" applyFont="1" applyFill="1" applyAlignment="1" applyProtection="1">
      <alignment horizontal="center" vertical="center"/>
      <protection locked="0"/>
    </xf>
    <xf numFmtId="44" fontId="7" fillId="12" borderId="0" xfId="1" applyFont="1" applyFill="1" applyProtection="1">
      <protection locked="0"/>
    </xf>
    <xf numFmtId="0" fontId="15" fillId="12" borderId="0" xfId="0" applyFont="1" applyFill="1" applyAlignment="1" applyProtection="1">
      <alignment vertical="center"/>
      <protection locked="0"/>
    </xf>
    <xf numFmtId="0" fontId="26" fillId="12" borderId="0" xfId="0" applyFont="1" applyFill="1" applyAlignment="1" applyProtection="1">
      <alignment horizontal="center" vertical="center"/>
      <protection locked="0"/>
    </xf>
    <xf numFmtId="1" fontId="15" fillId="12" borderId="0" xfId="0" applyNumberFormat="1" applyFont="1" applyFill="1" applyAlignment="1" applyProtection="1">
      <alignment horizontal="center" vertical="center" wrapText="1"/>
      <protection locked="0"/>
    </xf>
    <xf numFmtId="0" fontId="8" fillId="12" borderId="0" xfId="0" applyFont="1" applyFill="1" applyAlignment="1" applyProtection="1">
      <alignment horizontal="center" vertical="center" wrapText="1"/>
      <protection locked="0"/>
    </xf>
    <xf numFmtId="0" fontId="6" fillId="12" borderId="0" xfId="0" applyFont="1" applyFill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12" borderId="0" xfId="0" applyFont="1" applyFill="1" applyAlignment="1" applyProtection="1">
      <alignment horizontal="center" vertical="center"/>
      <protection locked="0"/>
    </xf>
    <xf numFmtId="0" fontId="19" fillId="0" borderId="4" xfId="0" applyFont="1" applyBorder="1" applyAlignment="1" applyProtection="1">
      <alignment vertical="center" wrapText="1"/>
      <protection locked="0"/>
    </xf>
    <xf numFmtId="44" fontId="18" fillId="15" borderId="2" xfId="0" applyNumberFormat="1" applyFont="1" applyFill="1" applyBorder="1" applyAlignment="1" applyProtection="1">
      <alignment vertical="center"/>
      <protection locked="0"/>
    </xf>
    <xf numFmtId="44" fontId="18" fillId="3" borderId="2" xfId="0" applyNumberFormat="1" applyFont="1" applyFill="1" applyBorder="1" applyAlignment="1" applyProtection="1">
      <alignment vertical="center"/>
      <protection locked="0"/>
    </xf>
    <xf numFmtId="44" fontId="13" fillId="12" borderId="0" xfId="0" applyNumberFormat="1" applyFont="1" applyFill="1" applyProtection="1">
      <protection locked="0"/>
    </xf>
    <xf numFmtId="164" fontId="7" fillId="12" borderId="0" xfId="1" applyNumberFormat="1" applyFont="1" applyFill="1" applyProtection="1">
      <protection locked="0"/>
    </xf>
    <xf numFmtId="164" fontId="27" fillId="12" borderId="0" xfId="1" applyNumberFormat="1" applyFont="1" applyFill="1" applyProtection="1">
      <protection locked="0"/>
    </xf>
    <xf numFmtId="165" fontId="18" fillId="0" borderId="4" xfId="0" applyNumberFormat="1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 applyProtection="1">
      <alignment vertical="center" wrapText="1"/>
      <protection locked="0"/>
    </xf>
    <xf numFmtId="0" fontId="18" fillId="12" borderId="0" xfId="0" applyFont="1" applyFill="1" applyProtection="1">
      <protection locked="0"/>
    </xf>
    <xf numFmtId="0" fontId="18" fillId="0" borderId="0" xfId="0" applyFont="1" applyProtection="1">
      <protection locked="0"/>
    </xf>
    <xf numFmtId="44" fontId="18" fillId="15" borderId="8" xfId="0" applyNumberFormat="1" applyFont="1" applyFill="1" applyBorder="1" applyAlignment="1" applyProtection="1">
      <alignment vertical="center"/>
      <protection locked="0"/>
    </xf>
    <xf numFmtId="44" fontId="18" fillId="8" borderId="8" xfId="1" applyFont="1" applyFill="1" applyBorder="1" applyAlignment="1" applyProtection="1">
      <alignment vertical="center"/>
      <protection locked="0"/>
    </xf>
    <xf numFmtId="44" fontId="18" fillId="3" borderId="8" xfId="0" applyNumberFormat="1" applyFont="1" applyFill="1" applyBorder="1" applyAlignment="1" applyProtection="1">
      <alignment vertical="center"/>
      <protection locked="0"/>
    </xf>
    <xf numFmtId="165" fontId="18" fillId="0" borderId="16" xfId="0" applyNumberFormat="1" applyFont="1" applyBorder="1" applyAlignment="1" applyProtection="1">
      <alignment horizontal="center" vertical="center"/>
      <protection locked="0"/>
    </xf>
    <xf numFmtId="0" fontId="20" fillId="0" borderId="5" xfId="0" applyFont="1" applyBorder="1" applyAlignment="1" applyProtection="1">
      <alignment vertical="center" wrapText="1"/>
      <protection locked="0"/>
    </xf>
    <xf numFmtId="44" fontId="18" fillId="2" borderId="5" xfId="1" applyFont="1" applyFill="1" applyBorder="1" applyAlignment="1" applyProtection="1">
      <alignment vertical="center"/>
      <protection locked="0"/>
    </xf>
    <xf numFmtId="44" fontId="18" fillId="2" borderId="5" xfId="0" applyNumberFormat="1" applyFont="1" applyFill="1" applyBorder="1" applyAlignment="1" applyProtection="1">
      <alignment vertical="center"/>
      <protection locked="0"/>
    </xf>
    <xf numFmtId="0" fontId="22" fillId="12" borderId="0" xfId="0" applyFont="1" applyFill="1" applyAlignment="1" applyProtection="1">
      <alignment horizontal="center" vertical="center" wrapText="1"/>
      <protection locked="0"/>
    </xf>
    <xf numFmtId="14" fontId="13" fillId="12" borderId="0" xfId="0" applyNumberFormat="1" applyFont="1" applyFill="1" applyAlignment="1" applyProtection="1">
      <alignment horizontal="center" vertical="center"/>
      <protection locked="0"/>
    </xf>
    <xf numFmtId="0" fontId="13" fillId="12" borderId="0" xfId="0" applyFont="1" applyFill="1" applyAlignment="1" applyProtection="1">
      <alignment vertical="center"/>
      <protection locked="0"/>
    </xf>
    <xf numFmtId="44" fontId="22" fillId="12" borderId="14" xfId="0" applyNumberFormat="1" applyFont="1" applyFill="1" applyBorder="1" applyAlignment="1" applyProtection="1">
      <alignment vertical="center"/>
      <protection locked="0"/>
    </xf>
    <xf numFmtId="14" fontId="7" fillId="0" borderId="0" xfId="0" applyNumberFormat="1" applyFont="1" applyAlignment="1" applyProtection="1">
      <alignment horizontal="center" vertical="center"/>
      <protection locked="0"/>
    </xf>
    <xf numFmtId="44" fontId="7" fillId="0" borderId="0" xfId="1" applyFont="1" applyProtection="1">
      <protection locked="0"/>
    </xf>
    <xf numFmtId="0" fontId="22" fillId="12" borderId="0" xfId="0" applyFont="1" applyFill="1" applyAlignment="1">
      <alignment wrapText="1"/>
    </xf>
    <xf numFmtId="44" fontId="22" fillId="12" borderId="14" xfId="0" applyNumberFormat="1" applyFont="1" applyFill="1" applyBorder="1"/>
    <xf numFmtId="0" fontId="22" fillId="12" borderId="17" xfId="0" applyFont="1" applyFill="1" applyBorder="1" applyAlignment="1">
      <alignment horizontal="center" wrapText="1"/>
    </xf>
    <xf numFmtId="0" fontId="15" fillId="12" borderId="0" xfId="0" applyFont="1" applyFill="1" applyAlignment="1">
      <alignment horizontal="right" vertical="center"/>
    </xf>
    <xf numFmtId="1" fontId="15" fillId="19" borderId="0" xfId="0" applyNumberFormat="1" applyFont="1" applyFill="1" applyAlignment="1">
      <alignment horizontal="center" vertical="center" wrapText="1"/>
    </xf>
    <xf numFmtId="0" fontId="15" fillId="12" borderId="0" xfId="0" applyFont="1" applyFill="1" applyAlignment="1">
      <alignment vertical="center"/>
    </xf>
    <xf numFmtId="0" fontId="16" fillId="12" borderId="0" xfId="0" applyFont="1" applyFill="1" applyAlignment="1" applyProtection="1">
      <alignment horizontal="center"/>
      <protection locked="0"/>
    </xf>
    <xf numFmtId="164" fontId="7" fillId="12" borderId="0" xfId="1" applyNumberFormat="1" applyFont="1" applyFill="1" applyBorder="1" applyProtection="1">
      <protection locked="0"/>
    </xf>
    <xf numFmtId="164" fontId="6" fillId="12" borderId="0" xfId="1" applyNumberFormat="1" applyFont="1" applyFill="1" applyBorder="1" applyAlignment="1" applyProtection="1">
      <alignment vertical="center" wrapText="1"/>
      <protection locked="0"/>
    </xf>
    <xf numFmtId="0" fontId="6" fillId="12" borderId="0" xfId="0" applyFont="1" applyFill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18" fillId="12" borderId="0" xfId="0" applyFont="1" applyFill="1" applyAlignment="1" applyProtection="1">
      <alignment horizontal="center" vertical="center"/>
      <protection locked="0"/>
    </xf>
    <xf numFmtId="44" fontId="18" fillId="12" borderId="0" xfId="1" applyFont="1" applyFill="1" applyBorder="1" applyProtection="1">
      <protection locked="0"/>
    </xf>
    <xf numFmtId="0" fontId="13" fillId="12" borderId="0" xfId="0" applyFont="1" applyFill="1" applyProtection="1">
      <protection locked="0"/>
    </xf>
    <xf numFmtId="0" fontId="13" fillId="0" borderId="0" xfId="0" applyFont="1" applyProtection="1">
      <protection locked="0"/>
    </xf>
    <xf numFmtId="1" fontId="18" fillId="0" borderId="5" xfId="0" applyNumberFormat="1" applyFont="1" applyBorder="1" applyAlignment="1" applyProtection="1">
      <alignment horizontal="center" vertical="center"/>
      <protection locked="0"/>
    </xf>
    <xf numFmtId="0" fontId="6" fillId="12" borderId="0" xfId="0" applyFont="1" applyFill="1" applyAlignment="1" applyProtection="1">
      <alignment horizontal="center" vertical="center"/>
      <protection locked="0"/>
    </xf>
    <xf numFmtId="14" fontId="6" fillId="12" borderId="13" xfId="0" applyNumberFormat="1" applyFont="1" applyFill="1" applyBorder="1" applyAlignment="1" applyProtection="1">
      <alignment horizontal="center" vertical="center"/>
      <protection locked="0"/>
    </xf>
    <xf numFmtId="0" fontId="6" fillId="12" borderId="13" xfId="0" applyFont="1" applyFill="1" applyBorder="1" applyAlignment="1" applyProtection="1">
      <alignment vertical="center"/>
      <protection locked="0"/>
    </xf>
    <xf numFmtId="0" fontId="8" fillId="12" borderId="0" xfId="0" applyFont="1" applyFill="1" applyProtection="1">
      <protection locked="0"/>
    </xf>
    <xf numFmtId="0" fontId="8" fillId="0" borderId="0" xfId="0" applyFont="1" applyProtection="1">
      <protection locked="0"/>
    </xf>
    <xf numFmtId="0" fontId="7" fillId="12" borderId="0" xfId="0" applyFont="1" applyFill="1" applyAlignment="1">
      <alignment horizontal="center" vertical="center"/>
    </xf>
    <xf numFmtId="0" fontId="14" fillId="12" borderId="0" xfId="0" applyFont="1" applyFill="1" applyAlignment="1">
      <alignment horizontal="center"/>
    </xf>
    <xf numFmtId="0" fontId="15" fillId="19" borderId="0" xfId="0" applyFont="1" applyFill="1" applyAlignment="1">
      <alignment horizontal="center" vertical="center" wrapText="1"/>
    </xf>
    <xf numFmtId="44" fontId="18" fillId="4" borderId="8" xfId="1" applyFont="1" applyFill="1" applyBorder="1" applyAlignment="1" applyProtection="1">
      <alignment vertical="center"/>
      <protection locked="0"/>
    </xf>
    <xf numFmtId="44" fontId="18" fillId="16" borderId="8" xfId="1" applyFont="1" applyFill="1" applyBorder="1" applyAlignment="1" applyProtection="1">
      <alignment vertical="center"/>
      <protection locked="0"/>
    </xf>
    <xf numFmtId="44" fontId="18" fillId="15" borderId="8" xfId="1" applyFont="1" applyFill="1" applyBorder="1" applyAlignment="1" applyProtection="1">
      <alignment vertical="center"/>
      <protection locked="0"/>
    </xf>
    <xf numFmtId="44" fontId="18" fillId="17" borderId="8" xfId="1" applyFont="1" applyFill="1" applyBorder="1" applyAlignment="1" applyProtection="1">
      <alignment vertical="center"/>
      <protection locked="0"/>
    </xf>
    <xf numFmtId="44" fontId="18" fillId="7" borderId="8" xfId="1" applyFont="1" applyFill="1" applyBorder="1" applyAlignment="1" applyProtection="1">
      <alignment vertical="center"/>
      <protection locked="0"/>
    </xf>
    <xf numFmtId="44" fontId="18" fillId="0" borderId="29" xfId="1" applyFont="1" applyFill="1" applyBorder="1" applyAlignment="1" applyProtection="1">
      <alignment vertical="center"/>
    </xf>
    <xf numFmtId="44" fontId="18" fillId="0" borderId="14" xfId="1" applyFont="1" applyFill="1" applyBorder="1" applyAlignment="1" applyProtection="1">
      <alignment vertical="center"/>
    </xf>
    <xf numFmtId="0" fontId="7" fillId="12" borderId="14" xfId="0" applyFont="1" applyFill="1" applyBorder="1"/>
    <xf numFmtId="44" fontId="7" fillId="12" borderId="14" xfId="1" applyFont="1" applyFill="1" applyBorder="1" applyProtection="1"/>
    <xf numFmtId="0" fontId="28" fillId="11" borderId="0" xfId="0" applyFont="1" applyFill="1" applyAlignment="1">
      <alignment horizontal="center"/>
    </xf>
    <xf numFmtId="44" fontId="18" fillId="18" borderId="2" xfId="1" applyFont="1" applyFill="1" applyBorder="1" applyAlignment="1" applyProtection="1">
      <alignment vertical="center"/>
      <protection locked="0"/>
    </xf>
    <xf numFmtId="44" fontId="18" fillId="18" borderId="8" xfId="1" applyFont="1" applyFill="1" applyBorder="1" applyAlignment="1" applyProtection="1">
      <alignment vertical="center"/>
      <protection locked="0"/>
    </xf>
    <xf numFmtId="44" fontId="9" fillId="6" borderId="6" xfId="1" applyFont="1" applyFill="1" applyBorder="1" applyAlignment="1" applyProtection="1">
      <alignment horizontal="right" vertical="center" wrapText="1" readingOrder="1"/>
      <protection locked="0"/>
    </xf>
    <xf numFmtId="0" fontId="9" fillId="15" borderId="6" xfId="0" applyFont="1" applyFill="1" applyBorder="1" applyAlignment="1" applyProtection="1">
      <alignment horizontal="right" vertical="center" wrapText="1"/>
      <protection locked="0"/>
    </xf>
    <xf numFmtId="44" fontId="9" fillId="8" borderId="6" xfId="1" applyFont="1" applyFill="1" applyBorder="1" applyAlignment="1" applyProtection="1">
      <alignment horizontal="right" vertical="center" wrapText="1"/>
      <protection locked="0"/>
    </xf>
    <xf numFmtId="44" fontId="9" fillId="18" borderId="6" xfId="1" applyFont="1" applyFill="1" applyBorder="1" applyAlignment="1" applyProtection="1">
      <alignment horizontal="right" vertical="center" wrapText="1"/>
      <protection locked="0"/>
    </xf>
    <xf numFmtId="0" fontId="9" fillId="3" borderId="6" xfId="0" applyFont="1" applyFill="1" applyBorder="1" applyAlignment="1" applyProtection="1">
      <alignment horizontal="right" vertical="center" wrapText="1"/>
      <protection locked="0"/>
    </xf>
    <xf numFmtId="0" fontId="9" fillId="7" borderId="6" xfId="0" applyFont="1" applyFill="1" applyBorder="1" applyAlignment="1" applyProtection="1">
      <alignment horizontal="right" vertical="center" wrapText="1"/>
      <protection locked="0"/>
    </xf>
    <xf numFmtId="44" fontId="9" fillId="18" borderId="14" xfId="0" applyNumberFormat="1" applyFont="1" applyFill="1" applyBorder="1"/>
    <xf numFmtId="0" fontId="8" fillId="0" borderId="14" xfId="0" applyFont="1" applyBorder="1" applyAlignment="1">
      <alignment horizontal="right" vertical="center"/>
    </xf>
    <xf numFmtId="0" fontId="7" fillId="0" borderId="14" xfId="0" applyFont="1" applyBorder="1" applyAlignment="1">
      <alignment horizontal="right" vertical="center"/>
    </xf>
    <xf numFmtId="0" fontId="8" fillId="12" borderId="14" xfId="0" applyFont="1" applyFill="1" applyBorder="1" applyAlignment="1">
      <alignment horizontal="right" vertical="center"/>
    </xf>
    <xf numFmtId="0" fontId="8" fillId="12" borderId="14" xfId="0" applyFont="1" applyFill="1" applyBorder="1" applyAlignment="1">
      <alignment horizontal="right"/>
    </xf>
    <xf numFmtId="44" fontId="7" fillId="0" borderId="14" xfId="1" applyFont="1" applyFill="1" applyBorder="1" applyProtection="1"/>
    <xf numFmtId="16" fontId="19" fillId="0" borderId="4" xfId="0" applyNumberFormat="1" applyFont="1" applyBorder="1" applyAlignment="1" applyProtection="1">
      <alignment vertical="center" wrapText="1"/>
      <protection locked="0"/>
    </xf>
    <xf numFmtId="0" fontId="13" fillId="4" borderId="2" xfId="0" applyFont="1" applyFill="1" applyBorder="1" applyProtection="1">
      <protection locked="0"/>
    </xf>
    <xf numFmtId="16" fontId="18" fillId="0" borderId="4" xfId="0" applyNumberFormat="1" applyFont="1" applyBorder="1" applyAlignment="1" applyProtection="1">
      <alignment vertical="center" wrapText="1"/>
      <protection locked="0"/>
    </xf>
    <xf numFmtId="0" fontId="9" fillId="12" borderId="14" xfId="0" applyFont="1" applyFill="1" applyBorder="1"/>
    <xf numFmtId="0" fontId="13" fillId="12" borderId="14" xfId="0" applyFont="1" applyFill="1" applyBorder="1"/>
    <xf numFmtId="0" fontId="28" fillId="11" borderId="13" xfId="0" applyFont="1" applyFill="1" applyBorder="1" applyAlignment="1">
      <alignment horizontal="center"/>
    </xf>
    <xf numFmtId="49" fontId="28" fillId="11" borderId="0" xfId="0" applyNumberFormat="1" applyFont="1" applyFill="1" applyAlignment="1">
      <alignment horizontal="right"/>
    </xf>
    <xf numFmtId="0" fontId="6" fillId="11" borderId="0" xfId="0" applyFont="1" applyFill="1" applyAlignment="1">
      <alignment horizontal="left"/>
    </xf>
    <xf numFmtId="0" fontId="6" fillId="11" borderId="0" xfId="0" applyFont="1" applyFill="1"/>
    <xf numFmtId="0" fontId="25" fillId="12" borderId="0" xfId="5" applyFont="1" applyFill="1" applyBorder="1" applyAlignment="1" applyProtection="1">
      <alignment horizontal="right"/>
    </xf>
    <xf numFmtId="0" fontId="6" fillId="12" borderId="0" xfId="0" applyFont="1" applyFill="1" applyAlignment="1">
      <alignment horizontal="right"/>
    </xf>
    <xf numFmtId="44" fontId="7" fillId="18" borderId="14" xfId="1" applyFont="1" applyFill="1" applyBorder="1" applyProtection="1">
      <protection locked="0"/>
    </xf>
    <xf numFmtId="44" fontId="7" fillId="18" borderId="14" xfId="0" applyNumberFormat="1" applyFont="1" applyFill="1" applyBorder="1" applyProtection="1">
      <protection locked="0"/>
    </xf>
    <xf numFmtId="0" fontId="8" fillId="12" borderId="29" xfId="0" applyFont="1" applyFill="1" applyBorder="1"/>
    <xf numFmtId="44" fontId="7" fillId="19" borderId="1" xfId="1" applyFont="1" applyFill="1" applyBorder="1" applyProtection="1"/>
    <xf numFmtId="44" fontId="7" fillId="12" borderId="31" xfId="1" applyFont="1" applyFill="1" applyBorder="1" applyProtection="1">
      <protection locked="0"/>
    </xf>
    <xf numFmtId="0" fontId="8" fillId="12" borderId="29" xfId="0" applyFont="1" applyFill="1" applyBorder="1" applyProtection="1">
      <protection locked="0"/>
    </xf>
    <xf numFmtId="44" fontId="7" fillId="0" borderId="1" xfId="1" applyFont="1" applyFill="1" applyBorder="1" applyProtection="1"/>
    <xf numFmtId="44" fontId="8" fillId="6" borderId="34" xfId="1" applyFont="1" applyFill="1" applyBorder="1" applyAlignment="1" applyProtection="1">
      <alignment horizontal="right" vertical="center" wrapText="1" readingOrder="1"/>
      <protection locked="0"/>
    </xf>
    <xf numFmtId="0" fontId="8" fillId="15" borderId="34" xfId="0" applyFont="1" applyFill="1" applyBorder="1" applyAlignment="1" applyProtection="1">
      <alignment horizontal="right" vertical="center" wrapText="1"/>
      <protection locked="0"/>
    </xf>
    <xf numFmtId="44" fontId="8" fillId="8" borderId="34" xfId="1" applyFont="1" applyFill="1" applyBorder="1" applyAlignment="1" applyProtection="1">
      <alignment horizontal="right" vertical="center" wrapText="1"/>
      <protection locked="0"/>
    </xf>
    <xf numFmtId="44" fontId="8" fillId="18" borderId="34" xfId="1" applyFont="1" applyFill="1" applyBorder="1" applyAlignment="1" applyProtection="1">
      <alignment horizontal="right" vertical="center" wrapText="1"/>
      <protection locked="0"/>
    </xf>
    <xf numFmtId="0" fontId="8" fillId="3" borderId="34" xfId="0" applyFont="1" applyFill="1" applyBorder="1" applyAlignment="1" applyProtection="1">
      <alignment horizontal="right" vertical="center" wrapText="1"/>
      <protection locked="0"/>
    </xf>
    <xf numFmtId="0" fontId="8" fillId="7" borderId="14" xfId="0" applyFont="1" applyFill="1" applyBorder="1" applyAlignment="1" applyProtection="1">
      <alignment horizontal="right" vertical="center" wrapText="1"/>
      <protection locked="0"/>
    </xf>
    <xf numFmtId="44" fontId="8" fillId="5" borderId="7" xfId="1" applyFont="1" applyFill="1" applyBorder="1" applyAlignment="1" applyProtection="1">
      <alignment horizontal="right" wrapText="1"/>
      <protection locked="0"/>
    </xf>
    <xf numFmtId="0" fontId="8" fillId="4" borderId="7" xfId="0" applyFont="1" applyFill="1" applyBorder="1" applyAlignment="1" applyProtection="1">
      <alignment horizontal="right" wrapText="1"/>
      <protection locked="0"/>
    </xf>
    <xf numFmtId="0" fontId="8" fillId="16" borderId="7" xfId="0" applyFont="1" applyFill="1" applyBorder="1" applyAlignment="1" applyProtection="1">
      <alignment horizontal="right" wrapText="1"/>
      <protection locked="0"/>
    </xf>
    <xf numFmtId="0" fontId="8" fillId="15" borderId="7" xfId="1" applyNumberFormat="1" applyFont="1" applyFill="1" applyBorder="1" applyAlignment="1" applyProtection="1">
      <alignment horizontal="right" wrapText="1"/>
      <protection locked="0"/>
    </xf>
    <xf numFmtId="0" fontId="8" fillId="8" borderId="7" xfId="1" applyNumberFormat="1" applyFont="1" applyFill="1" applyBorder="1" applyAlignment="1" applyProtection="1">
      <alignment horizontal="right" wrapText="1"/>
      <protection locked="0"/>
    </xf>
    <xf numFmtId="0" fontId="8" fillId="17" borderId="7" xfId="1" applyNumberFormat="1" applyFont="1" applyFill="1" applyBorder="1" applyAlignment="1" applyProtection="1">
      <alignment horizontal="right" wrapText="1"/>
      <protection locked="0"/>
    </xf>
    <xf numFmtId="0" fontId="8" fillId="7" borderId="14" xfId="1" applyNumberFormat="1" applyFont="1" applyFill="1" applyBorder="1" applyAlignment="1" applyProtection="1">
      <alignment horizontal="right" wrapText="1"/>
      <protection locked="0"/>
    </xf>
    <xf numFmtId="0" fontId="8" fillId="11" borderId="0" xfId="0" applyFont="1" applyFill="1"/>
    <xf numFmtId="0" fontId="18" fillId="0" borderId="18" xfId="0" applyFont="1" applyBorder="1" applyAlignment="1" applyProtection="1">
      <alignment horizontal="center"/>
      <protection locked="0"/>
    </xf>
    <xf numFmtId="0" fontId="9" fillId="12" borderId="29" xfId="0" applyFont="1" applyFill="1" applyBorder="1"/>
    <xf numFmtId="44" fontId="7" fillId="12" borderId="1" xfId="0" applyNumberFormat="1" applyFont="1" applyFill="1" applyBorder="1"/>
    <xf numFmtId="44" fontId="7" fillId="12" borderId="31" xfId="0" applyNumberFormat="1" applyFont="1" applyFill="1" applyBorder="1" applyProtection="1">
      <protection locked="0"/>
    </xf>
    <xf numFmtId="0" fontId="9" fillId="12" borderId="19" xfId="0" applyFont="1" applyFill="1" applyBorder="1"/>
    <xf numFmtId="44" fontId="9" fillId="12" borderId="14" xfId="0" applyNumberFormat="1" applyFont="1" applyFill="1" applyBorder="1"/>
    <xf numFmtId="10" fontId="9" fillId="12" borderId="30" xfId="6" applyNumberFormat="1" applyFont="1" applyFill="1" applyBorder="1" applyAlignment="1">
      <alignment horizontal="right"/>
    </xf>
    <xf numFmtId="16" fontId="19" fillId="0" borderId="35" xfId="0" applyNumberFormat="1" applyFont="1" applyBorder="1" applyAlignment="1" applyProtection="1">
      <alignment vertical="center" wrapText="1"/>
      <protection locked="0"/>
    </xf>
    <xf numFmtId="0" fontId="19" fillId="0" borderId="35" xfId="0" applyFont="1" applyBorder="1" applyAlignment="1" applyProtection="1">
      <alignment vertical="center" wrapText="1"/>
      <protection locked="0"/>
    </xf>
    <xf numFmtId="165" fontId="18" fillId="0" borderId="35" xfId="0" applyNumberFormat="1" applyFont="1" applyBorder="1" applyAlignment="1" applyProtection="1">
      <alignment horizontal="center" vertical="center"/>
      <protection locked="0"/>
    </xf>
    <xf numFmtId="0" fontId="18" fillId="0" borderId="35" xfId="0" applyFont="1" applyBorder="1" applyAlignment="1" applyProtection="1">
      <alignment vertical="center" wrapText="1"/>
      <protection locked="0"/>
    </xf>
    <xf numFmtId="16" fontId="18" fillId="0" borderId="35" xfId="0" applyNumberFormat="1" applyFont="1" applyBorder="1" applyAlignment="1" applyProtection="1">
      <alignment vertical="center" wrapText="1"/>
      <protection locked="0"/>
    </xf>
    <xf numFmtId="165" fontId="18" fillId="0" borderId="36" xfId="0" applyNumberFormat="1" applyFont="1" applyBorder="1" applyAlignment="1" applyProtection="1">
      <alignment horizontal="center" vertical="center"/>
      <protection locked="0"/>
    </xf>
    <xf numFmtId="165" fontId="18" fillId="0" borderId="37" xfId="0" applyNumberFormat="1" applyFont="1" applyBorder="1" applyAlignment="1" applyProtection="1">
      <alignment horizontal="center" vertical="center"/>
      <protection locked="0"/>
    </xf>
    <xf numFmtId="0" fontId="12" fillId="2" borderId="12" xfId="0" applyFont="1" applyFill="1" applyBorder="1" applyAlignment="1" applyProtection="1">
      <alignment horizontal="center" wrapText="1"/>
      <protection locked="0"/>
    </xf>
    <xf numFmtId="16" fontId="19" fillId="0" borderId="38" xfId="0" applyNumberFormat="1" applyFont="1" applyBorder="1" applyAlignment="1" applyProtection="1">
      <alignment vertical="center" wrapText="1"/>
      <protection locked="0"/>
    </xf>
    <xf numFmtId="1" fontId="18" fillId="0" borderId="9" xfId="0" applyNumberFormat="1" applyFont="1" applyBorder="1" applyAlignment="1" applyProtection="1">
      <alignment horizontal="center" vertical="center"/>
      <protection locked="0"/>
    </xf>
    <xf numFmtId="16" fontId="19" fillId="0" borderId="39" xfId="0" applyNumberFormat="1" applyFont="1" applyBorder="1" applyAlignment="1" applyProtection="1">
      <alignment vertical="center" wrapText="1"/>
      <protection locked="0"/>
    </xf>
    <xf numFmtId="0" fontId="18" fillId="0" borderId="9" xfId="0" applyFont="1" applyBorder="1" applyAlignment="1" applyProtection="1">
      <alignment vertical="center" wrapText="1"/>
      <protection locked="0"/>
    </xf>
    <xf numFmtId="14" fontId="12" fillId="2" borderId="40" xfId="0" applyNumberFormat="1" applyFont="1" applyFill="1" applyBorder="1" applyAlignment="1" applyProtection="1">
      <alignment horizontal="center" wrapText="1"/>
      <protection locked="0"/>
    </xf>
    <xf numFmtId="14" fontId="6" fillId="2" borderId="42" xfId="0" applyNumberFormat="1" applyFont="1" applyFill="1" applyBorder="1" applyAlignment="1" applyProtection="1">
      <alignment horizontal="center" wrapText="1"/>
      <protection locked="0"/>
    </xf>
    <xf numFmtId="16" fontId="19" fillId="0" borderId="2" xfId="0" applyNumberFormat="1" applyFont="1" applyBorder="1" applyAlignment="1" applyProtection="1">
      <alignment vertical="center" wrapText="1"/>
      <protection locked="0"/>
    </xf>
    <xf numFmtId="0" fontId="19" fillId="0" borderId="2" xfId="0" applyFont="1" applyBorder="1" applyAlignment="1" applyProtection="1">
      <alignment vertical="center" wrapText="1"/>
      <protection locked="0"/>
    </xf>
    <xf numFmtId="165" fontId="18" fillId="0" borderId="2" xfId="0" applyNumberFormat="1" applyFont="1" applyBorder="1" applyAlignment="1" applyProtection="1">
      <alignment horizontal="center" vertical="center"/>
      <protection locked="0"/>
    </xf>
    <xf numFmtId="16" fontId="18" fillId="0" borderId="2" xfId="0" applyNumberFormat="1" applyFont="1" applyBorder="1" applyAlignment="1" applyProtection="1">
      <alignment vertical="center" wrapText="1"/>
      <protection locked="0"/>
    </xf>
    <xf numFmtId="14" fontId="13" fillId="12" borderId="2" xfId="0" applyNumberFormat="1" applyFont="1" applyFill="1" applyBorder="1" applyAlignment="1" applyProtection="1">
      <alignment horizontal="center" vertical="center"/>
      <protection locked="0"/>
    </xf>
    <xf numFmtId="14" fontId="7" fillId="12" borderId="2" xfId="0" applyNumberFormat="1" applyFont="1" applyFill="1" applyBorder="1" applyAlignment="1" applyProtection="1">
      <alignment horizontal="center" vertical="center"/>
      <protection locked="0"/>
    </xf>
    <xf numFmtId="0" fontId="18" fillId="12" borderId="2" xfId="0" applyFont="1" applyFill="1" applyBorder="1" applyProtection="1">
      <protection locked="0"/>
    </xf>
    <xf numFmtId="0" fontId="18" fillId="0" borderId="2" xfId="0" applyFont="1" applyBorder="1" applyProtection="1">
      <protection locked="0"/>
    </xf>
    <xf numFmtId="14" fontId="7" fillId="0" borderId="2" xfId="0" applyNumberFormat="1" applyFont="1" applyBorder="1" applyAlignment="1" applyProtection="1">
      <alignment horizontal="center" vertical="center"/>
      <protection locked="0"/>
    </xf>
    <xf numFmtId="14" fontId="6" fillId="2" borderId="12" xfId="0" applyNumberFormat="1" applyFont="1" applyFill="1" applyBorder="1" applyAlignment="1" applyProtection="1">
      <alignment horizontal="center" wrapText="1"/>
      <protection locked="0"/>
    </xf>
    <xf numFmtId="16" fontId="19" fillId="0" borderId="9" xfId="0" applyNumberFormat="1" applyFont="1" applyBorder="1" applyAlignment="1" applyProtection="1">
      <alignment vertical="center" wrapText="1"/>
      <protection locked="0"/>
    </xf>
    <xf numFmtId="44" fontId="18" fillId="4" borderId="9" xfId="1" applyFont="1" applyFill="1" applyBorder="1" applyAlignment="1" applyProtection="1">
      <alignment vertical="center"/>
      <protection locked="0"/>
    </xf>
    <xf numFmtId="44" fontId="18" fillId="16" borderId="9" xfId="1" applyFont="1" applyFill="1" applyBorder="1" applyAlignment="1" applyProtection="1">
      <alignment vertical="center"/>
      <protection locked="0"/>
    </xf>
    <xf numFmtId="44" fontId="18" fillId="15" borderId="9" xfId="1" applyFont="1" applyFill="1" applyBorder="1" applyAlignment="1" applyProtection="1">
      <alignment vertical="center"/>
      <protection locked="0"/>
    </xf>
    <xf numFmtId="44" fontId="18" fillId="8" borderId="9" xfId="1" applyFont="1" applyFill="1" applyBorder="1" applyAlignment="1" applyProtection="1">
      <alignment vertical="center"/>
      <protection locked="0"/>
    </xf>
    <xf numFmtId="44" fontId="18" fillId="17" borderId="9" xfId="1" applyFont="1" applyFill="1" applyBorder="1" applyAlignment="1" applyProtection="1">
      <alignment vertical="center"/>
      <protection locked="0"/>
    </xf>
    <xf numFmtId="44" fontId="18" fillId="7" borderId="44" xfId="1" applyFont="1" applyFill="1" applyBorder="1" applyAlignment="1" applyProtection="1">
      <alignment vertical="center"/>
      <protection locked="0"/>
    </xf>
    <xf numFmtId="44" fontId="6" fillId="5" borderId="40" xfId="1" applyFont="1" applyFill="1" applyBorder="1" applyAlignment="1" applyProtection="1">
      <alignment horizontal="center" textRotation="45" wrapText="1"/>
      <protection locked="0"/>
    </xf>
    <xf numFmtId="0" fontId="6" fillId="4" borderId="41" xfId="0" applyFont="1" applyFill="1" applyBorder="1" applyAlignment="1" applyProtection="1">
      <alignment horizontal="center" textRotation="45" wrapText="1"/>
      <protection locked="0"/>
    </xf>
    <xf numFmtId="0" fontId="6" fillId="16" borderId="41" xfId="0" applyFont="1" applyFill="1" applyBorder="1" applyAlignment="1" applyProtection="1">
      <alignment horizontal="center" textRotation="45" wrapText="1"/>
      <protection locked="0"/>
    </xf>
    <xf numFmtId="0" fontId="6" fillId="15" borderId="41" xfId="1" applyNumberFormat="1" applyFont="1" applyFill="1" applyBorder="1" applyAlignment="1" applyProtection="1">
      <alignment horizontal="center" textRotation="45" wrapText="1"/>
      <protection locked="0"/>
    </xf>
    <xf numFmtId="0" fontId="6" fillId="8" borderId="41" xfId="1" applyNumberFormat="1" applyFont="1" applyFill="1" applyBorder="1" applyAlignment="1" applyProtection="1">
      <alignment horizontal="center" textRotation="45" wrapText="1"/>
      <protection locked="0"/>
    </xf>
    <xf numFmtId="0" fontId="6" fillId="17" borderId="41" xfId="1" applyNumberFormat="1" applyFont="1" applyFill="1" applyBorder="1" applyAlignment="1" applyProtection="1">
      <alignment horizontal="center" textRotation="45" wrapText="1"/>
      <protection locked="0"/>
    </xf>
    <xf numFmtId="0" fontId="6" fillId="7" borderId="43" xfId="1" applyNumberFormat="1" applyFont="1" applyFill="1" applyBorder="1" applyAlignment="1" applyProtection="1">
      <alignment horizontal="center" textRotation="45" wrapText="1"/>
      <protection locked="0"/>
    </xf>
    <xf numFmtId="14" fontId="6" fillId="2" borderId="40" xfId="0" applyNumberFormat="1" applyFont="1" applyFill="1" applyBorder="1" applyAlignment="1" applyProtection="1">
      <alignment horizontal="center" wrapText="1"/>
      <protection locked="0"/>
    </xf>
    <xf numFmtId="0" fontId="6" fillId="2" borderId="12" xfId="0" applyFont="1" applyFill="1" applyBorder="1" applyAlignment="1" applyProtection="1">
      <alignment horizontal="center" wrapText="1"/>
      <protection locked="0"/>
    </xf>
    <xf numFmtId="0" fontId="6" fillId="15" borderId="41" xfId="0" applyFont="1" applyFill="1" applyBorder="1" applyAlignment="1" applyProtection="1">
      <alignment horizontal="center" textRotation="45" wrapText="1"/>
      <protection locked="0"/>
    </xf>
    <xf numFmtId="44" fontId="6" fillId="8" borderId="41" xfId="1" applyFont="1" applyFill="1" applyBorder="1" applyAlignment="1" applyProtection="1">
      <alignment horizontal="center" textRotation="45" wrapText="1"/>
      <protection locked="0"/>
    </xf>
    <xf numFmtId="44" fontId="6" fillId="18" borderId="41" xfId="1" applyFont="1" applyFill="1" applyBorder="1" applyAlignment="1" applyProtection="1">
      <alignment horizontal="center" textRotation="45" wrapText="1"/>
      <protection locked="0"/>
    </xf>
    <xf numFmtId="0" fontId="6" fillId="3" borderId="41" xfId="0" applyFont="1" applyFill="1" applyBorder="1" applyAlignment="1" applyProtection="1">
      <alignment horizontal="center" textRotation="45" wrapText="1"/>
      <protection locked="0"/>
    </xf>
    <xf numFmtId="44" fontId="6" fillId="6" borderId="40" xfId="1" applyFont="1" applyFill="1" applyBorder="1" applyAlignment="1" applyProtection="1">
      <alignment horizontal="center" textRotation="45" wrapText="1" readingOrder="1"/>
      <protection locked="0"/>
    </xf>
    <xf numFmtId="0" fontId="6" fillId="7" borderId="43" xfId="0" applyFont="1" applyFill="1" applyBorder="1" applyAlignment="1" applyProtection="1">
      <alignment horizontal="center" textRotation="45" wrapText="1"/>
      <protection locked="0"/>
    </xf>
    <xf numFmtId="0" fontId="18" fillId="0" borderId="45" xfId="0" applyFont="1" applyBorder="1" applyAlignment="1" applyProtection="1">
      <alignment vertical="center" wrapText="1"/>
      <protection locked="0"/>
    </xf>
    <xf numFmtId="0" fontId="18" fillId="0" borderId="46" xfId="0" applyFont="1" applyBorder="1" applyAlignment="1" applyProtection="1">
      <alignment vertical="center" wrapText="1"/>
      <protection locked="0"/>
    </xf>
    <xf numFmtId="0" fontId="18" fillId="0" borderId="47" xfId="0" applyFont="1" applyBorder="1" applyAlignment="1" applyProtection="1">
      <alignment vertical="center" wrapText="1"/>
      <protection locked="0"/>
    </xf>
    <xf numFmtId="0" fontId="20" fillId="0" borderId="48" xfId="0" applyFont="1" applyBorder="1" applyAlignment="1" applyProtection="1">
      <alignment vertical="center" wrapText="1"/>
      <protection locked="0"/>
    </xf>
    <xf numFmtId="44" fontId="18" fillId="6" borderId="15" xfId="1" applyFont="1" applyFill="1" applyBorder="1" applyAlignment="1" applyProtection="1">
      <alignment vertical="center"/>
      <protection locked="0"/>
    </xf>
    <xf numFmtId="44" fontId="18" fillId="15" borderId="3" xfId="0" applyNumberFormat="1" applyFont="1" applyFill="1" applyBorder="1" applyAlignment="1" applyProtection="1">
      <alignment vertical="center"/>
      <protection locked="0"/>
    </xf>
    <xf numFmtId="44" fontId="18" fillId="8" borderId="3" xfId="1" applyFont="1" applyFill="1" applyBorder="1" applyAlignment="1" applyProtection="1">
      <alignment vertical="center"/>
      <protection locked="0"/>
    </xf>
    <xf numFmtId="44" fontId="18" fillId="18" borderId="3" xfId="1" applyFont="1" applyFill="1" applyBorder="1" applyAlignment="1" applyProtection="1">
      <alignment vertical="center"/>
      <protection locked="0"/>
    </xf>
    <xf numFmtId="44" fontId="18" fillId="3" borderId="3" xfId="0" applyNumberFormat="1" applyFont="1" applyFill="1" applyBorder="1" applyAlignment="1" applyProtection="1">
      <alignment vertical="center"/>
      <protection locked="0"/>
    </xf>
    <xf numFmtId="44" fontId="18" fillId="7" borderId="27" xfId="0" applyNumberFormat="1" applyFont="1" applyFill="1" applyBorder="1" applyAlignment="1" applyProtection="1">
      <alignment vertical="center"/>
      <protection locked="0"/>
    </xf>
    <xf numFmtId="44" fontId="18" fillId="6" borderId="4" xfId="1" applyFont="1" applyFill="1" applyBorder="1" applyAlignment="1" applyProtection="1">
      <alignment vertical="center"/>
      <protection locked="0"/>
    </xf>
    <xf numFmtId="44" fontId="18" fillId="7" borderId="28" xfId="0" applyNumberFormat="1" applyFont="1" applyFill="1" applyBorder="1" applyAlignment="1" applyProtection="1">
      <alignment vertical="center"/>
      <protection locked="0"/>
    </xf>
    <xf numFmtId="44" fontId="18" fillId="6" borderId="10" xfId="1" applyFont="1" applyFill="1" applyBorder="1" applyAlignment="1" applyProtection="1">
      <alignment vertical="center"/>
      <protection locked="0"/>
    </xf>
    <xf numFmtId="44" fontId="18" fillId="7" borderId="49" xfId="0" applyNumberFormat="1" applyFont="1" applyFill="1" applyBorder="1" applyAlignment="1" applyProtection="1">
      <alignment vertical="center"/>
      <protection locked="0"/>
    </xf>
    <xf numFmtId="44" fontId="18" fillId="2" borderId="16" xfId="1" applyFont="1" applyFill="1" applyBorder="1" applyAlignment="1" applyProtection="1">
      <alignment vertical="center"/>
      <protection locked="0"/>
    </xf>
    <xf numFmtId="44" fontId="18" fillId="2" borderId="50" xfId="0" applyNumberFormat="1" applyFont="1" applyFill="1" applyBorder="1" applyAlignment="1" applyProtection="1">
      <alignment vertical="center"/>
      <protection locked="0"/>
    </xf>
    <xf numFmtId="14" fontId="7" fillId="0" borderId="5" xfId="0" applyNumberFormat="1" applyFont="1" applyBorder="1" applyAlignment="1" applyProtection="1">
      <alignment horizontal="center" vertical="center"/>
      <protection locked="0"/>
    </xf>
    <xf numFmtId="44" fontId="28" fillId="0" borderId="32" xfId="1" applyFont="1" applyBorder="1" applyAlignment="1" applyProtection="1">
      <alignment horizontal="center"/>
      <protection locked="0"/>
    </xf>
    <xf numFmtId="44" fontId="28" fillId="0" borderId="33" xfId="1" applyFont="1" applyBorder="1" applyAlignment="1" applyProtection="1">
      <alignment horizontal="center"/>
      <protection locked="0"/>
    </xf>
    <xf numFmtId="0" fontId="30" fillId="11" borderId="0" xfId="5" applyFont="1" applyFill="1" applyBorder="1" applyAlignment="1" applyProtection="1">
      <alignment horizontal="center"/>
    </xf>
    <xf numFmtId="0" fontId="18" fillId="11" borderId="0" xfId="0" applyFont="1" applyFill="1" applyAlignment="1">
      <alignment horizontal="center"/>
    </xf>
    <xf numFmtId="0" fontId="20" fillId="11" borderId="0" xfId="0" applyFont="1" applyFill="1" applyAlignment="1">
      <alignment horizontal="left"/>
    </xf>
    <xf numFmtId="0" fontId="6" fillId="11" borderId="0" xfId="0" applyFont="1" applyFill="1" applyAlignment="1">
      <alignment horizontal="left"/>
    </xf>
    <xf numFmtId="0" fontId="17" fillId="11" borderId="13" xfId="0" applyFont="1" applyFill="1" applyBorder="1" applyAlignment="1">
      <alignment horizontal="center"/>
    </xf>
    <xf numFmtId="0" fontId="28" fillId="0" borderId="32" xfId="0" applyFont="1" applyBorder="1" applyAlignment="1" applyProtection="1">
      <alignment horizontal="center"/>
      <protection locked="0"/>
    </xf>
    <xf numFmtId="0" fontId="28" fillId="0" borderId="33" xfId="0" applyFont="1" applyBorder="1" applyAlignment="1" applyProtection="1">
      <alignment horizontal="center"/>
      <protection locked="0"/>
    </xf>
    <xf numFmtId="44" fontId="28" fillId="0" borderId="32" xfId="1" applyFont="1" applyFill="1" applyBorder="1" applyAlignment="1" applyProtection="1">
      <alignment horizontal="center" vertical="center"/>
      <protection locked="0"/>
    </xf>
    <xf numFmtId="44" fontId="28" fillId="0" borderId="33" xfId="1" applyFont="1" applyFill="1" applyBorder="1" applyAlignment="1" applyProtection="1">
      <alignment horizontal="center" vertical="center"/>
      <protection locked="0"/>
    </xf>
    <xf numFmtId="14" fontId="28" fillId="0" borderId="0" xfId="0" applyNumberFormat="1" applyFont="1" applyAlignment="1" applyProtection="1">
      <alignment horizontal="center"/>
      <protection locked="0"/>
    </xf>
    <xf numFmtId="0" fontId="26" fillId="12" borderId="0" xfId="0" applyFont="1" applyFill="1" applyAlignment="1">
      <alignment horizontal="center" vertical="center"/>
    </xf>
    <xf numFmtId="0" fontId="25" fillId="12" borderId="0" xfId="5" applyFont="1" applyFill="1" applyAlignment="1" applyProtection="1">
      <alignment horizontal="center"/>
      <protection locked="0"/>
    </xf>
    <xf numFmtId="0" fontId="14" fillId="1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8" fillId="9" borderId="0" xfId="0" applyFont="1" applyFill="1" applyAlignment="1">
      <alignment horizontal="left"/>
    </xf>
  </cellXfs>
  <cellStyles count="7">
    <cellStyle name="Currency" xfId="1" builtinId="4"/>
    <cellStyle name="Currency 2" xfId="4" xr:uid="{00000000-0005-0000-0000-000001000000}"/>
    <cellStyle name="Hyperlink" xfId="5" builtinId="8"/>
    <cellStyle name="Normal" xfId="0" builtinId="0"/>
    <cellStyle name="Normal 2" xfId="2" xr:uid="{00000000-0005-0000-0000-000004000000}"/>
    <cellStyle name="Normal 3" xfId="3" xr:uid="{00000000-0005-0000-0000-000005000000}"/>
    <cellStyle name="Percent" xfId="6" builtinId="5"/>
  </cellStyles>
  <dxfs count="0"/>
  <tableStyles count="0" defaultTableStyle="TableStyleMedium9" defaultPivotStyle="PivotStyleLight16"/>
  <colors>
    <mruColors>
      <color rgb="FF0000FF"/>
      <color rgb="FF4E75A3"/>
      <color rgb="FFCBD8E7"/>
      <color rgb="FF7F7F7F"/>
      <color rgb="FFD9D9D9"/>
      <color rgb="FFE0F8E0"/>
      <color rgb="FFFFEBFF"/>
      <color rgb="FFFF9933"/>
      <color rgb="FFF2F2F2"/>
      <color rgb="FFEAF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130188</xdr:colOff>
      <xdr:row>0</xdr:row>
      <xdr:rowOff>82096</xdr:rowOff>
    </xdr:from>
    <xdr:to>
      <xdr:col>2</xdr:col>
      <xdr:colOff>535169</xdr:colOff>
      <xdr:row>2</xdr:row>
      <xdr:rowOff>53228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C7AC822-202A-A565-518C-2776B62DB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88" y="82096"/>
          <a:ext cx="1976606" cy="8045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71438</xdr:colOff>
      <xdr:row>80</xdr:row>
      <xdr:rowOff>71437</xdr:rowOff>
    </xdr:from>
    <xdr:to>
      <xdr:col>10</xdr:col>
      <xdr:colOff>464344</xdr:colOff>
      <xdr:row>80</xdr:row>
      <xdr:rowOff>321468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9596438" y="8382000"/>
          <a:ext cx="392906" cy="250031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511968</xdr:colOff>
      <xdr:row>81</xdr:row>
      <xdr:rowOff>83343</xdr:rowOff>
    </xdr:from>
    <xdr:to>
      <xdr:col>10</xdr:col>
      <xdr:colOff>988218</xdr:colOff>
      <xdr:row>81</xdr:row>
      <xdr:rowOff>261937</xdr:rowOff>
    </xdr:to>
    <xdr:sp macro="" textlink="">
      <xdr:nvSpPr>
        <xdr:cNvPr id="5" name="Down Arrow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0584656" y="8774906"/>
          <a:ext cx="476250" cy="17859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229008</xdr:colOff>
      <xdr:row>3</xdr:row>
      <xdr:rowOff>11475</xdr:rowOff>
    </xdr:from>
    <xdr:to>
      <xdr:col>6</xdr:col>
      <xdr:colOff>152870</xdr:colOff>
      <xdr:row>16</xdr:row>
      <xdr:rowOff>295275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229008" y="983025"/>
          <a:ext cx="3581462" cy="26364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en-US" sz="1200">
              <a:latin typeface="+mj-lt"/>
            </a:rPr>
            <a:t>This tab</a:t>
          </a:r>
          <a:r>
            <a:rPr lang="en-US" sz="1200" baseline="0">
              <a:latin typeface="+mj-lt"/>
            </a:rPr>
            <a:t> is </a:t>
          </a:r>
          <a:r>
            <a:rPr lang="en-US" sz="1200" b="1" u="sng" baseline="0">
              <a:latin typeface="+mj-lt"/>
            </a:rPr>
            <a:t>only</a:t>
          </a:r>
          <a:r>
            <a:rPr lang="en-US" sz="1200" baseline="0">
              <a:latin typeface="+mj-lt"/>
            </a:rPr>
            <a:t> for ensuring your income &amp; expenses are all reported and your ending balance matches your bank statement.  It is highly recommended to go through your finances monthly for ease in submitting year end financials.</a:t>
          </a:r>
        </a:p>
        <a:p>
          <a:endParaRPr lang="en-US" sz="1200" baseline="0">
            <a:latin typeface="+mj-lt"/>
          </a:endParaRPr>
        </a:p>
        <a:p>
          <a:endParaRPr lang="en-US" sz="1200" baseline="0">
            <a:latin typeface="+mj-lt"/>
          </a:endParaRPr>
        </a:p>
        <a:p>
          <a:endParaRPr lang="en-US" sz="1200" u="sng" baseline="0">
            <a:latin typeface="+mj-lt"/>
          </a:endParaRPr>
        </a:p>
        <a:p>
          <a:endParaRPr lang="en-US" sz="1200" u="sng">
            <a:latin typeface="+mj-l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66675</xdr:rowOff>
    </xdr:from>
    <xdr:to>
      <xdr:col>0</xdr:col>
      <xdr:colOff>3543300</xdr:colOff>
      <xdr:row>13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9024835-54DF-4B77-9127-040F2F0EF899}"/>
            </a:ext>
          </a:extLst>
        </xdr:cNvPr>
        <xdr:cNvSpPr txBox="1"/>
      </xdr:nvSpPr>
      <xdr:spPr>
        <a:xfrm>
          <a:off x="0" y="1104900"/>
          <a:ext cx="3543300" cy="1743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en-US" sz="1200">
              <a:latin typeface="+mj-lt"/>
            </a:rPr>
            <a:t>This tab</a:t>
          </a:r>
          <a:r>
            <a:rPr lang="en-US" sz="1200" baseline="0">
              <a:latin typeface="+mj-lt"/>
            </a:rPr>
            <a:t> is </a:t>
          </a:r>
          <a:r>
            <a:rPr lang="en-US" sz="1200" b="1" u="sng" baseline="0">
              <a:latin typeface="+mj-lt"/>
            </a:rPr>
            <a:t>only</a:t>
          </a:r>
          <a:r>
            <a:rPr lang="en-US" sz="1200" baseline="0">
              <a:latin typeface="+mj-lt"/>
            </a:rPr>
            <a:t> for verifying that all proceeds from Product Sales (Fall Product Sale &amp; Cookies) have been accounted for on the bank account.  </a:t>
          </a:r>
          <a:r>
            <a:rPr lang="en-US" sz="1200" baseline="0">
              <a:solidFill>
                <a:schemeClr val="bg1">
                  <a:lumMod val="50000"/>
                </a:schemeClr>
              </a:solidFill>
              <a:latin typeface="+mj-lt"/>
            </a:rPr>
            <a:t>Gray boxes</a:t>
          </a:r>
          <a:r>
            <a:rPr lang="en-US" sz="1200" baseline="0">
              <a:latin typeface="+mj-lt"/>
            </a:rPr>
            <a:t> will autofill from the Reconciliation Tab.  </a:t>
          </a:r>
        </a:p>
        <a:p>
          <a:endParaRPr lang="en-US" sz="1200" baseline="0">
            <a:latin typeface="+mj-lt"/>
          </a:endParaRPr>
        </a:p>
        <a:p>
          <a:r>
            <a:rPr lang="en-US" sz="1200" baseline="0">
              <a:latin typeface="+mj-lt"/>
            </a:rPr>
            <a:t>Enter proceeds where indicated.</a:t>
          </a:r>
        </a:p>
        <a:p>
          <a:endParaRPr lang="en-US" sz="1200" baseline="0">
            <a:latin typeface="+mj-lt"/>
          </a:endParaRPr>
        </a:p>
        <a:p>
          <a:endParaRPr lang="en-US" sz="1200" baseline="0">
            <a:latin typeface="+mj-lt"/>
          </a:endParaRPr>
        </a:p>
        <a:p>
          <a:endParaRPr lang="en-US" sz="1200" baseline="0">
            <a:latin typeface="+mj-lt"/>
          </a:endParaRPr>
        </a:p>
        <a:p>
          <a:endParaRPr lang="en-US" sz="1200" u="sng" baseline="0">
            <a:latin typeface="+mj-lt"/>
          </a:endParaRPr>
        </a:p>
        <a:p>
          <a:endParaRPr lang="en-US" sz="1200" u="sng">
            <a:latin typeface="+mj-lt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28574</xdr:rowOff>
    </xdr:from>
    <xdr:to>
      <xdr:col>0</xdr:col>
      <xdr:colOff>3857624</xdr:colOff>
      <xdr:row>24</xdr:row>
      <xdr:rowOff>114300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2084A-CDE1-4350-B34E-4B0529CF1298}"/>
            </a:ext>
          </a:extLst>
        </xdr:cNvPr>
        <xdr:cNvSpPr txBox="1"/>
      </xdr:nvSpPr>
      <xdr:spPr>
        <a:xfrm>
          <a:off x="0" y="866774"/>
          <a:ext cx="3857624" cy="5476876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 anchorCtr="0"/>
        <a:lstStyle/>
        <a:p>
          <a:pPr eaLnBrk="1" fontAlgn="auto" latinLnBrk="0" hangingPunct="1"/>
          <a:r>
            <a:rPr lang="en-US" sz="1100">
              <a:solidFill>
                <a:schemeClr val="dk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The link to</a:t>
          </a:r>
          <a:r>
            <a:rPr lang="en-US" sz="1100" baseline="0">
              <a:solidFill>
                <a:schemeClr val="dk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 the Troop Year End Financials online form will be available on the GSWESTOK Volunteer Forms page under Finance. </a:t>
          </a:r>
          <a:r>
            <a:rPr lang="en-US" sz="1100" b="1" baseline="0">
              <a:solidFill>
                <a:schemeClr val="dk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Year End Financials will no longer be submitted in the VTK.</a:t>
          </a:r>
        </a:p>
        <a:p>
          <a:pPr eaLnBrk="1" fontAlgn="auto" latinLnBrk="0" hangingPunct="1"/>
          <a:endParaRPr lang="en-US">
            <a:effectLst/>
            <a:latin typeface="Cambria" panose="02040503050406030204" pitchFamily="18" charset="0"/>
            <a:ea typeface="Cambria" panose="02040503050406030204" pitchFamily="18" charset="0"/>
          </a:endParaRPr>
        </a:p>
        <a:p>
          <a:r>
            <a:rPr lang="en-US" sz="1100">
              <a:solidFill>
                <a:schemeClr val="dk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All of the information on this</a:t>
          </a:r>
          <a:r>
            <a:rPr lang="en-US" sz="1100" baseline="0">
              <a:solidFill>
                <a:schemeClr val="dk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 page (</a:t>
          </a:r>
          <a:r>
            <a:rPr lang="en-US" sz="1100" b="1" baseline="0">
              <a:solidFill>
                <a:srgbClr val="7F7F7F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grey boxes </a:t>
          </a:r>
          <a:r>
            <a:rPr lang="en-US" sz="1100" b="1" baseline="0">
              <a:solidFill>
                <a:schemeClr val="tx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&amp;</a:t>
          </a:r>
          <a:r>
            <a:rPr lang="en-US" sz="1100" b="1" baseline="0">
              <a:solidFill>
                <a:srgbClr val="4E75A3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 blue boxes</a:t>
          </a:r>
          <a:r>
            <a:rPr lang="en-US" sz="1100" baseline="0">
              <a:solidFill>
                <a:schemeClr val="tx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)</a:t>
          </a:r>
          <a:r>
            <a:rPr lang="en-US" sz="1100" baseline="0">
              <a:solidFill>
                <a:srgbClr val="CBD8E7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 </a:t>
          </a:r>
          <a:r>
            <a:rPr lang="en-US" sz="1100" baseline="0">
              <a:solidFill>
                <a:schemeClr val="dk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will be requested on your Year End Financials.</a:t>
          </a:r>
          <a:endParaRPr lang="en-US">
            <a:effectLst/>
            <a:latin typeface="Cambria" panose="02040503050406030204" pitchFamily="18" charset="0"/>
            <a:ea typeface="Cambria" panose="02040503050406030204" pitchFamily="18" charset="0"/>
          </a:endParaRPr>
        </a:p>
        <a:p>
          <a:r>
            <a:rPr lang="en-US" sz="1100" baseline="0">
              <a:solidFill>
                <a:schemeClr val="dk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Be prepared to explain the </a:t>
          </a:r>
          <a:r>
            <a:rPr lang="en-US" sz="1100" b="1" u="sng" baseline="0">
              <a:solidFill>
                <a:srgbClr val="4E75A3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blue boxes</a:t>
          </a:r>
          <a:r>
            <a:rPr lang="en-US" sz="1100" baseline="0">
              <a:solidFill>
                <a:srgbClr val="4E75A3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 </a:t>
          </a:r>
          <a:r>
            <a:rPr lang="en-US" sz="1100" baseline="0">
              <a:solidFill>
                <a:schemeClr val="dk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on this page when you enter this information into the VTK Finance Tab.</a:t>
          </a:r>
          <a:endParaRPr lang="en-US">
            <a:effectLst/>
            <a:latin typeface="Cambria" panose="02040503050406030204" pitchFamily="18" charset="0"/>
            <a:ea typeface="Cambria" panose="02040503050406030204" pitchFamily="18" charset="0"/>
          </a:endParaRPr>
        </a:p>
        <a:p>
          <a:endParaRPr lang="en-US" sz="1100" baseline="0">
            <a:solidFill>
              <a:schemeClr val="dk1"/>
            </a:solidFill>
            <a:effectLst/>
            <a:latin typeface="Cambria" panose="02040503050406030204" pitchFamily="18" charset="0"/>
            <a:ea typeface="Cambria" panose="02040503050406030204" pitchFamily="18" charset="0"/>
            <a:cs typeface="+mn-cs"/>
          </a:endParaRPr>
        </a:p>
        <a:p>
          <a:r>
            <a:rPr lang="en-US" sz="1100" baseline="0">
              <a:solidFill>
                <a:schemeClr val="dk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When completed, you will only need to </a:t>
          </a:r>
          <a:r>
            <a:rPr lang="en-US" sz="1100" u="sng" baseline="0">
              <a:solidFill>
                <a:schemeClr val="dk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transfer</a:t>
          </a:r>
          <a:r>
            <a:rPr lang="en-US" sz="1100" baseline="0">
              <a:solidFill>
                <a:schemeClr val="dk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 this information to the fields in the online form above. The information should be listed in the same order as the online form.</a:t>
          </a:r>
          <a:endParaRPr lang="en-US">
            <a:effectLst/>
            <a:latin typeface="Cambria" panose="02040503050406030204" pitchFamily="18" charset="0"/>
            <a:ea typeface="Cambria" panose="02040503050406030204" pitchFamily="18" charset="0"/>
          </a:endParaRPr>
        </a:p>
        <a:p>
          <a:endParaRPr lang="en-US" sz="1100" b="0" baseline="0">
            <a:solidFill>
              <a:schemeClr val="dk1"/>
            </a:solidFill>
            <a:effectLst/>
            <a:latin typeface="Cambria" panose="02040503050406030204" pitchFamily="18" charset="0"/>
            <a:ea typeface="Cambria" panose="02040503050406030204" pitchFamily="18" charset="0"/>
            <a:cs typeface="+mn-cs"/>
          </a:endParaRPr>
        </a:p>
        <a:p>
          <a:r>
            <a:rPr lang="en-US" sz="1100" b="0" baseline="0">
              <a:solidFill>
                <a:schemeClr val="dk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Each Committee must enter their annual Year End Financial Report in the online form by </a:t>
          </a:r>
          <a:r>
            <a:rPr lang="en-US" sz="1100" b="1" u="sng" baseline="0">
              <a:solidFill>
                <a:schemeClr val="dk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June 30</a:t>
          </a:r>
          <a:r>
            <a:rPr lang="en-US" sz="1100" b="0" baseline="0">
              <a:solidFill>
                <a:schemeClr val="dk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. </a:t>
          </a:r>
          <a:endParaRPr lang="en-US">
            <a:effectLst/>
            <a:latin typeface="Cambria" panose="02040503050406030204" pitchFamily="18" charset="0"/>
            <a:ea typeface="Cambria" panose="02040503050406030204" pitchFamily="18" charset="0"/>
          </a:endParaRPr>
        </a:p>
        <a:p>
          <a:pPr eaLnBrk="1" fontAlgn="auto" latinLnBrk="0" hangingPunct="1"/>
          <a:endParaRPr lang="en-US" sz="1100" b="0" baseline="0">
            <a:solidFill>
              <a:schemeClr val="dk1"/>
            </a:solidFill>
            <a:effectLst/>
            <a:latin typeface="Cambria" panose="02040503050406030204" pitchFamily="18" charset="0"/>
            <a:ea typeface="Cambria" panose="02040503050406030204" pitchFamily="18" charset="0"/>
            <a:cs typeface="+mn-cs"/>
          </a:endParaRPr>
        </a:p>
        <a:p>
          <a:pPr eaLnBrk="1" fontAlgn="auto" latinLnBrk="0" hangingPunct="1"/>
          <a:r>
            <a:rPr lang="en-US" sz="1100" b="0" baseline="0">
              <a:solidFill>
                <a:schemeClr val="dk1"/>
              </a:solidFill>
              <a:effectLst/>
              <a:latin typeface="Cambria" panose="02040503050406030204" pitchFamily="18" charset="0"/>
              <a:ea typeface="Cambria" panose="02040503050406030204" pitchFamily="18" charset="0"/>
              <a:cs typeface="+mn-cs"/>
            </a:rPr>
            <a:t>After October 1, any Troop bank account without a Year End Financial Report on file will be put on hold.</a:t>
          </a:r>
          <a:endParaRPr lang="en-US">
            <a:effectLst/>
            <a:latin typeface="Cambria" panose="02040503050406030204" pitchFamily="18" charset="0"/>
            <a:ea typeface="Cambria" panose="020405030504060302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38"/>
  <sheetViews>
    <sheetView tabSelected="1" zoomScale="120" zoomScaleNormal="120" zoomScaleSheetLayoutView="110" workbookViewId="0">
      <selection activeCell="B25" sqref="B25:C25"/>
    </sheetView>
  </sheetViews>
  <sheetFormatPr defaultColWidth="0" defaultRowHeight="20.25" zeroHeight="1" x14ac:dyDescent="0.3"/>
  <cols>
    <col min="1" max="1" width="3.42578125" style="167" customWidth="1"/>
    <col min="2" max="2" width="20.140625" style="167" customWidth="1"/>
    <col min="3" max="3" width="26.5703125" style="60" bestFit="1" customWidth="1"/>
    <col min="4" max="4" width="2.7109375" style="60" customWidth="1"/>
    <col min="5" max="5" width="5.28515625" style="61" customWidth="1"/>
    <col min="6" max="6" width="4.85546875" style="61" customWidth="1"/>
    <col min="7" max="7" width="49.7109375" style="61" customWidth="1"/>
    <col min="8" max="8" width="31.28515625" style="61" customWidth="1"/>
    <col min="9" max="9" width="15.42578125" style="61" customWidth="1"/>
    <col min="10" max="10" width="32.42578125" style="61" customWidth="1"/>
    <col min="11" max="14" width="0" style="54" hidden="1" customWidth="1"/>
    <col min="15" max="16384" width="9.140625" style="54" hidden="1"/>
  </cols>
  <sheetData>
    <row r="1" spans="1:10" ht="46.5" customHeight="1" x14ac:dyDescent="0.35">
      <c r="A1" s="58"/>
      <c r="B1" s="187"/>
      <c r="C1" s="290" t="s">
        <v>0</v>
      </c>
      <c r="D1" s="290"/>
      <c r="E1" s="290"/>
      <c r="F1" s="290"/>
      <c r="G1" s="290"/>
      <c r="H1" s="290"/>
      <c r="I1" s="290"/>
      <c r="J1" s="290"/>
    </row>
    <row r="2" spans="1:10" ht="19.5" customHeight="1" x14ac:dyDescent="0.3">
      <c r="A2" s="59"/>
    </row>
    <row r="3" spans="1:10" ht="19.5" customHeight="1" x14ac:dyDescent="0.3">
      <c r="A3" s="59"/>
      <c r="B3" s="62" t="s">
        <v>1</v>
      </c>
      <c r="F3" s="62"/>
      <c r="G3" s="62"/>
      <c r="H3" s="62"/>
      <c r="I3" s="62"/>
    </row>
    <row r="4" spans="1:10" ht="19.5" customHeight="1" x14ac:dyDescent="0.3">
      <c r="A4" s="59"/>
      <c r="B4" s="67" t="s">
        <v>2</v>
      </c>
      <c r="E4" s="62"/>
      <c r="F4" s="62"/>
      <c r="G4" s="62"/>
      <c r="H4" s="62"/>
    </row>
    <row r="5" spans="1:10" ht="19.5" customHeight="1" x14ac:dyDescent="0.3">
      <c r="A5" s="59"/>
      <c r="B5" s="213" t="str">
        <f>"Year End Financials must be submitted by June 30, "&amp;C9&amp;"."</f>
        <v>Year End Financials must be submitted by June 30, .</v>
      </c>
      <c r="E5" s="62"/>
      <c r="F5" s="62"/>
      <c r="G5" s="62"/>
      <c r="H5" s="62"/>
    </row>
    <row r="6" spans="1:10" ht="19.5" customHeight="1" x14ac:dyDescent="0.3">
      <c r="A6" s="59"/>
      <c r="B6" s="60"/>
      <c r="D6" s="62"/>
      <c r="E6" s="62"/>
      <c r="F6" s="62"/>
      <c r="G6" s="62"/>
      <c r="H6" s="62"/>
    </row>
    <row r="7" spans="1:10" ht="19.5" customHeight="1" thickBot="1" x14ac:dyDescent="0.35">
      <c r="A7" s="59"/>
      <c r="D7" s="288" t="s">
        <v>3</v>
      </c>
      <c r="E7" s="288"/>
      <c r="F7" s="288"/>
      <c r="G7" s="288"/>
      <c r="H7" s="288"/>
      <c r="I7" s="288"/>
      <c r="J7" s="288"/>
    </row>
    <row r="8" spans="1:10" ht="19.5" customHeight="1" thickTop="1" thickBot="1" x14ac:dyDescent="0.35">
      <c r="A8" s="59">
        <v>1</v>
      </c>
      <c r="B8" s="188" t="s">
        <v>4</v>
      </c>
      <c r="C8" s="214"/>
      <c r="D8" s="96"/>
      <c r="E8" s="189" t="s">
        <v>5</v>
      </c>
      <c r="F8" s="96"/>
      <c r="G8" s="96"/>
      <c r="H8" s="96"/>
      <c r="I8" s="96"/>
      <c r="J8" s="96"/>
    </row>
    <row r="9" spans="1:10" ht="19.5" customHeight="1" thickTop="1" thickBot="1" x14ac:dyDescent="0.35">
      <c r="A9" s="59">
        <v>2</v>
      </c>
      <c r="B9" s="188" t="s">
        <v>6</v>
      </c>
      <c r="C9" s="214"/>
      <c r="D9" s="96"/>
      <c r="E9" s="189" t="s">
        <v>7</v>
      </c>
      <c r="F9" s="96"/>
      <c r="G9" s="96"/>
      <c r="H9" s="96"/>
      <c r="I9" s="96"/>
      <c r="J9" s="96"/>
    </row>
    <row r="10" spans="1:10" ht="19.5" customHeight="1" thickTop="1" thickBot="1" x14ac:dyDescent="0.35">
      <c r="A10" s="59"/>
      <c r="D10" s="96"/>
      <c r="E10" s="96"/>
      <c r="F10" s="96"/>
      <c r="G10" s="96"/>
      <c r="H10" s="96"/>
      <c r="I10" s="96"/>
      <c r="J10" s="96"/>
    </row>
    <row r="11" spans="1:10" ht="19.5" customHeight="1" thickTop="1" thickBot="1" x14ac:dyDescent="0.35">
      <c r="A11" s="59">
        <v>3</v>
      </c>
      <c r="B11" s="291"/>
      <c r="C11" s="292"/>
      <c r="D11" s="61"/>
      <c r="E11" s="190" t="s">
        <v>8</v>
      </c>
    </row>
    <row r="12" spans="1:10" ht="19.5" customHeight="1" thickTop="1" thickBot="1" x14ac:dyDescent="0.35">
      <c r="A12" s="59"/>
    </row>
    <row r="13" spans="1:10" ht="19.5" customHeight="1" thickTop="1" thickBot="1" x14ac:dyDescent="0.3">
      <c r="A13" s="63">
        <v>4</v>
      </c>
      <c r="B13" s="293"/>
      <c r="C13" s="294"/>
      <c r="D13" s="97"/>
      <c r="E13" s="289" t="str">
        <f>"Enter the STARTING BALANCE from your " &amp; B8 &amp;"" &amp; C8 &amp; " Bank Statement (or $0.00 if you are a new Troop)"</f>
        <v>Enter the STARTING BALANCE from your June 1,  Bank Statement (or $0.00 if you are a new Troop)</v>
      </c>
      <c r="F13" s="289"/>
      <c r="G13" s="289"/>
      <c r="H13" s="289"/>
      <c r="I13" s="289"/>
      <c r="J13" s="289"/>
    </row>
    <row r="14" spans="1:10" ht="19.5" customHeight="1" thickTop="1" x14ac:dyDescent="0.3">
      <c r="A14" s="59"/>
      <c r="B14" s="295"/>
      <c r="C14" s="295"/>
      <c r="F14" s="61" t="s">
        <v>9</v>
      </c>
    </row>
    <row r="15" spans="1:10" s="61" customFormat="1" ht="19.5" customHeight="1" x14ac:dyDescent="0.3">
      <c r="A15" s="59"/>
      <c r="B15" s="167"/>
      <c r="C15" s="100"/>
      <c r="D15" s="60"/>
    </row>
    <row r="16" spans="1:10" ht="19.5" customHeight="1" x14ac:dyDescent="0.3">
      <c r="A16" s="59"/>
      <c r="D16" s="288" t="s">
        <v>10</v>
      </c>
      <c r="E16" s="288"/>
      <c r="F16" s="288"/>
      <c r="G16" s="288"/>
      <c r="H16" s="288"/>
      <c r="I16" s="288"/>
      <c r="J16" s="288"/>
    </row>
    <row r="17" spans="1:10" ht="19.5" customHeight="1" x14ac:dyDescent="0.3">
      <c r="A17" s="59">
        <v>5</v>
      </c>
      <c r="B17" s="286" t="str">
        <f>HYPERLINK("#'INCOME (A+B=C)'!a1","Go to INCOME Tab")</f>
        <v>Go to INCOME Tab</v>
      </c>
      <c r="C17" s="286"/>
      <c r="E17" s="61" t="s">
        <v>11</v>
      </c>
    </row>
    <row r="18" spans="1:10" ht="19.5" customHeight="1" x14ac:dyDescent="0.3">
      <c r="A18" s="59"/>
    </row>
    <row r="19" spans="1:10" ht="19.5" customHeight="1" x14ac:dyDescent="0.3">
      <c r="A19" s="59">
        <v>6</v>
      </c>
      <c r="B19" s="286" t="str">
        <f>HYPERLINK("#'EXPENSES (C-D=E)'!a1","Go to EXPENSES Tab")</f>
        <v>Go to EXPENSES Tab</v>
      </c>
      <c r="C19" s="286"/>
      <c r="E19" s="61" t="s">
        <v>12</v>
      </c>
    </row>
    <row r="20" spans="1:10" ht="19.5" customHeight="1" x14ac:dyDescent="0.3">
      <c r="A20" s="59"/>
      <c r="C20" s="98"/>
    </row>
    <row r="21" spans="1:10" ht="19.5" customHeight="1" x14ac:dyDescent="0.3">
      <c r="A21" s="59"/>
      <c r="D21" s="288" t="s">
        <v>13</v>
      </c>
      <c r="E21" s="288"/>
      <c r="F21" s="288"/>
      <c r="G21" s="288"/>
      <c r="H21" s="288"/>
      <c r="I21" s="288"/>
      <c r="J21" s="288"/>
    </row>
    <row r="22" spans="1:10" ht="19.5" customHeight="1" x14ac:dyDescent="0.3">
      <c r="A22" s="59">
        <v>7</v>
      </c>
      <c r="B22" s="286" t="str">
        <f>HYPERLINK("#'Product Program Calculations'!a1","Go to PRODUCT PROGRAM CALCULATIONS Tab")</f>
        <v>Go to PRODUCT PROGRAM CALCULATIONS Tab</v>
      </c>
      <c r="C22" s="286"/>
      <c r="D22" s="96"/>
      <c r="E22" s="99" t="s">
        <v>14</v>
      </c>
      <c r="F22" s="96"/>
      <c r="G22" s="96"/>
      <c r="H22" s="96"/>
      <c r="I22" s="96"/>
      <c r="J22" s="96"/>
    </row>
    <row r="23" spans="1:10" ht="19.5" customHeight="1" x14ac:dyDescent="0.3">
      <c r="A23" s="59"/>
      <c r="D23" s="96"/>
      <c r="E23" s="96"/>
      <c r="F23" s="96"/>
      <c r="G23" s="96"/>
      <c r="H23" s="96"/>
      <c r="I23" s="96"/>
      <c r="J23" s="96"/>
    </row>
    <row r="24" spans="1:10" ht="19.5" customHeight="1" thickBot="1" x14ac:dyDescent="0.35">
      <c r="A24" s="59"/>
      <c r="D24" s="288" t="str">
        <f>"Once you receive your May " &amp; C9 &amp; " Bank Statement…"</f>
        <v>Once you receive your May  Bank Statement…</v>
      </c>
      <c r="E24" s="288"/>
      <c r="F24" s="288"/>
      <c r="G24" s="288"/>
      <c r="H24" s="288"/>
      <c r="I24" s="288"/>
      <c r="J24" s="288"/>
    </row>
    <row r="25" spans="1:10" ht="19.5" customHeight="1" thickTop="1" thickBot="1" x14ac:dyDescent="0.35">
      <c r="A25" s="59">
        <v>8</v>
      </c>
      <c r="B25" s="284"/>
      <c r="C25" s="285"/>
      <c r="E25" s="190" t="str">
        <f>"Enter the ENDING BALANCE from your " &amp; B9 &amp; "" &amp; C9 &amp; " Bank Statement"</f>
        <v>Enter the ENDING BALANCE from your May 31,  Bank Statement</v>
      </c>
    </row>
    <row r="26" spans="1:10" ht="19.5" customHeight="1" thickTop="1" x14ac:dyDescent="0.3">
      <c r="A26" s="59"/>
      <c r="C26" s="64"/>
      <c r="E26" s="65" t="str">
        <f>"E - Ending Balance should reconcile with your " &amp; B9 &amp; "" &amp; C9 &amp; " statement."</f>
        <v>E - Ending Balance should reconcile with your May 31,  statement.</v>
      </c>
      <c r="F26" s="65"/>
      <c r="G26" s="66"/>
      <c r="H26" s="67"/>
      <c r="I26" s="67"/>
    </row>
    <row r="27" spans="1:10" ht="19.5" customHeight="1" x14ac:dyDescent="0.3">
      <c r="A27" s="59"/>
      <c r="C27" s="64"/>
      <c r="E27" s="65" t="str">
        <f>"If E - Ending Balance is higher than the final balance of your " &amp; B9 &amp; "" &amp; C9 &amp; " statement, you might have missed expenses."</f>
        <v>If E - Ending Balance is higher than the final balance of your May 31,  statement, you might have missed expenses.</v>
      </c>
      <c r="F27" s="65"/>
      <c r="G27" s="66"/>
      <c r="H27" s="65"/>
      <c r="I27" s="65"/>
    </row>
    <row r="28" spans="1:10" ht="19.5" customHeight="1" x14ac:dyDescent="0.3">
      <c r="A28" s="59"/>
      <c r="C28" s="64"/>
      <c r="E28" s="65" t="str">
        <f>"If E - Ending Balance is lower than the final balance of your " &amp; B9 &amp; "" &amp; C9 &amp; " statement, you might have missed income"</f>
        <v>If E - Ending Balance is lower than the final balance of your May 31,  statement, you might have missed income</v>
      </c>
      <c r="F28" s="65"/>
      <c r="G28" s="66"/>
      <c r="H28" s="65"/>
      <c r="I28" s="65"/>
    </row>
    <row r="29" spans="1:10" ht="19.5" customHeight="1" x14ac:dyDescent="0.3">
      <c r="A29" s="59"/>
    </row>
    <row r="30" spans="1:10" ht="19.5" customHeight="1" x14ac:dyDescent="0.3">
      <c r="A30" s="59">
        <v>9</v>
      </c>
      <c r="B30" s="286" t="str">
        <f>HYPERLINK("#'Year End Financial Entries'!a1","Go to Year End Financial Entries Tab")</f>
        <v>Go to Year End Financial Entries Tab</v>
      </c>
      <c r="C30" s="286"/>
      <c r="D30" s="68" t="s">
        <v>15</v>
      </c>
    </row>
    <row r="31" spans="1:10" ht="19.5" customHeight="1" x14ac:dyDescent="0.3">
      <c r="C31" s="98"/>
      <c r="E31" s="68"/>
    </row>
    <row r="32" spans="1:10" ht="19.5" customHeight="1" x14ac:dyDescent="0.3">
      <c r="A32" s="167" t="s">
        <v>16</v>
      </c>
      <c r="B32" s="287" t="s">
        <v>17</v>
      </c>
      <c r="C32" s="287"/>
      <c r="D32" s="99" t="s">
        <v>18</v>
      </c>
    </row>
    <row r="33" spans="4:5" x14ac:dyDescent="0.3">
      <c r="E33" s="61" t="s">
        <v>19</v>
      </c>
    </row>
    <row r="34" spans="4:5" x14ac:dyDescent="0.3">
      <c r="E34" s="61" t="s">
        <v>20</v>
      </c>
    </row>
    <row r="35" spans="4:5" x14ac:dyDescent="0.3">
      <c r="E35" s="61" t="s">
        <v>21</v>
      </c>
    </row>
    <row r="36" spans="4:5" x14ac:dyDescent="0.3">
      <c r="E36" s="99" t="s">
        <v>22</v>
      </c>
    </row>
    <row r="37" spans="4:5" x14ac:dyDescent="0.3">
      <c r="D37" s="61"/>
      <c r="E37" s="99"/>
    </row>
    <row r="38" spans="4:5" x14ac:dyDescent="0.3"/>
  </sheetData>
  <sheetProtection algorithmName="SHA-512" hashValue="v5cRJQOxEduYIEicwt2NjVm48zLzuQr5gfURXJle8TrCDRKg9twZHBbQnHG7jR2/eo2ScaDMM4RO8QEHJ1c7MQ==" saltValue="iUkLhQtb1SMEpoJrCBjFUw==" spinCount="100000" sheet="1" selectLockedCells="1"/>
  <mergeCells count="15">
    <mergeCell ref="D7:J7"/>
    <mergeCell ref="D16:J16"/>
    <mergeCell ref="C1:J1"/>
    <mergeCell ref="D21:J21"/>
    <mergeCell ref="B11:C11"/>
    <mergeCell ref="B13:C13"/>
    <mergeCell ref="B14:C14"/>
    <mergeCell ref="B17:C17"/>
    <mergeCell ref="B19:C19"/>
    <mergeCell ref="B25:C25"/>
    <mergeCell ref="B30:C30"/>
    <mergeCell ref="B32:C32"/>
    <mergeCell ref="D24:J24"/>
    <mergeCell ref="E13:J13"/>
    <mergeCell ref="B22:C22"/>
  </mergeCells>
  <printOptions horizontalCentered="1" verticalCentered="1"/>
  <pageMargins left="0.7" right="0.7" top="0.75" bottom="0.75" header="0.3" footer="0.3"/>
  <pageSetup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Y102"/>
  <sheetViews>
    <sheetView zoomScale="70" zoomScaleNormal="70" zoomScaleSheetLayoutView="50" workbookViewId="0">
      <selection activeCell="G84" sqref="G84"/>
    </sheetView>
  </sheetViews>
  <sheetFormatPr defaultColWidth="0" defaultRowHeight="14.25" zeroHeight="1" x14ac:dyDescent="0.2"/>
  <cols>
    <col min="1" max="1" width="5.5703125" style="101" customWidth="1"/>
    <col min="2" max="2" width="10.85546875" style="132" bestFit="1" customWidth="1"/>
    <col min="3" max="3" width="26.28515625" style="132" customWidth="1"/>
    <col min="4" max="4" width="79.140625" style="21" customWidth="1"/>
    <col min="5" max="5" width="20.7109375" style="133" customWidth="1"/>
    <col min="6" max="6" width="20.7109375" style="21" customWidth="1"/>
    <col min="7" max="8" width="20.7109375" style="133" customWidth="1"/>
    <col min="9" max="10" width="20.7109375" style="21" customWidth="1"/>
    <col min="11" max="12" width="20.7109375" style="101" customWidth="1"/>
    <col min="13" max="13" width="1.42578125" style="101" customWidth="1"/>
    <col min="14" max="14" width="2.7109375" style="21" hidden="1" customWidth="1"/>
    <col min="15" max="15" width="3.5703125" style="21" hidden="1" customWidth="1"/>
    <col min="16" max="25" width="3.28515625" style="21" hidden="1" customWidth="1"/>
    <col min="26" max="16384" width="9.140625" style="21" hidden="1"/>
  </cols>
  <sheetData>
    <row r="1" spans="1:13" s="101" customFormat="1" ht="39" customHeight="1" x14ac:dyDescent="0.45">
      <c r="B1" s="102"/>
      <c r="C1" s="102"/>
      <c r="E1" s="103"/>
      <c r="G1" s="103"/>
      <c r="H1" s="103"/>
      <c r="J1" s="297" t="str">
        <f>HYPERLINK("#'START HERE'!a1","RETURN to START")</f>
        <v>RETURN to START</v>
      </c>
      <c r="K1" s="297"/>
      <c r="L1" s="297"/>
    </row>
    <row r="2" spans="1:13" s="76" customFormat="1" ht="54" customHeight="1" x14ac:dyDescent="0.2">
      <c r="B2" s="77"/>
      <c r="C2" s="77"/>
      <c r="D2" s="296" t="str">
        <f>"Troop Income " &amp; 'START HERE'!C8 &amp; " - " &amp; 'START HERE'!C9 &amp; ""</f>
        <v xml:space="preserve">Troop Income  - </v>
      </c>
      <c r="E2" s="296"/>
      <c r="F2" s="296"/>
      <c r="G2" s="296"/>
      <c r="H2" s="296"/>
      <c r="I2" s="296"/>
      <c r="J2" s="296"/>
      <c r="K2" s="137" t="s">
        <v>23</v>
      </c>
      <c r="L2" s="138" cm="1">
        <f t="array" ref="L2:M2">'START HERE'!B11:C11</f>
        <v>0</v>
      </c>
      <c r="M2" s="139">
        <v>0</v>
      </c>
    </row>
    <row r="3" spans="1:13" s="101" customFormat="1" ht="14.25" customHeight="1" thickBot="1" x14ac:dyDescent="0.25">
      <c r="B3" s="102"/>
      <c r="C3" s="102"/>
      <c r="D3" s="105"/>
      <c r="E3" s="105"/>
      <c r="F3" s="105"/>
      <c r="G3" s="105"/>
      <c r="H3" s="105"/>
      <c r="I3" s="105"/>
      <c r="K3" s="106"/>
      <c r="L3" s="104"/>
      <c r="M3" s="104"/>
    </row>
    <row r="4" spans="1:13" s="109" customFormat="1" ht="144.75" customHeight="1" thickBot="1" x14ac:dyDescent="0.3">
      <c r="A4" s="107"/>
      <c r="B4" s="259" t="s">
        <v>24</v>
      </c>
      <c r="C4" s="234" t="s">
        <v>25</v>
      </c>
      <c r="D4" s="260" t="s">
        <v>26</v>
      </c>
      <c r="E4" s="265" t="s">
        <v>27</v>
      </c>
      <c r="F4" s="261" t="s">
        <v>28</v>
      </c>
      <c r="G4" s="262" t="s">
        <v>29</v>
      </c>
      <c r="H4" s="263" t="s">
        <v>30</v>
      </c>
      <c r="I4" s="264" t="s">
        <v>31</v>
      </c>
      <c r="J4" s="266" t="s">
        <v>32</v>
      </c>
      <c r="K4" s="108"/>
      <c r="L4" s="136" t="s">
        <v>33</v>
      </c>
      <c r="M4" s="107"/>
    </row>
    <row r="5" spans="1:13" ht="24.75" customHeight="1" thickTop="1" thickBot="1" x14ac:dyDescent="0.3">
      <c r="A5" s="110">
        <v>1</v>
      </c>
      <c r="B5" s="229"/>
      <c r="C5" s="231"/>
      <c r="D5" s="267"/>
      <c r="E5" s="271"/>
      <c r="F5" s="272"/>
      <c r="G5" s="273"/>
      <c r="H5" s="274"/>
      <c r="I5" s="275"/>
      <c r="J5" s="276"/>
      <c r="K5" s="114"/>
      <c r="L5" s="91">
        <f>'START HERE'!C13</f>
        <v>0</v>
      </c>
      <c r="M5" s="115"/>
    </row>
    <row r="6" spans="1:13" ht="24.95" customHeight="1" thickTop="1" x14ac:dyDescent="0.25">
      <c r="A6" s="110">
        <v>2</v>
      </c>
      <c r="B6" s="182"/>
      <c r="C6" s="221"/>
      <c r="D6" s="268"/>
      <c r="E6" s="277"/>
      <c r="F6" s="112"/>
      <c r="G6" s="44"/>
      <c r="H6" s="168"/>
      <c r="I6" s="113"/>
      <c r="J6" s="278"/>
      <c r="K6" s="114"/>
      <c r="L6" s="114"/>
      <c r="M6" s="115"/>
    </row>
    <row r="7" spans="1:13" ht="24.95" customHeight="1" x14ac:dyDescent="0.25">
      <c r="A7" s="110">
        <v>3</v>
      </c>
      <c r="B7" s="111"/>
      <c r="C7" s="222"/>
      <c r="D7" s="268"/>
      <c r="E7" s="277"/>
      <c r="F7" s="112"/>
      <c r="G7" s="44"/>
      <c r="H7" s="168"/>
      <c r="I7" s="113"/>
      <c r="J7" s="278"/>
      <c r="K7" s="114"/>
      <c r="L7" s="114"/>
      <c r="M7" s="115"/>
    </row>
    <row r="8" spans="1:13" ht="24.95" customHeight="1" x14ac:dyDescent="0.25">
      <c r="A8" s="110">
        <v>4</v>
      </c>
      <c r="B8" s="111"/>
      <c r="C8" s="222"/>
      <c r="D8" s="268"/>
      <c r="E8" s="277"/>
      <c r="F8" s="112"/>
      <c r="G8" s="44"/>
      <c r="H8" s="168"/>
      <c r="I8" s="113"/>
      <c r="J8" s="278"/>
      <c r="K8" s="114"/>
      <c r="L8" s="114"/>
      <c r="M8" s="116"/>
    </row>
    <row r="9" spans="1:13" ht="24.95" customHeight="1" x14ac:dyDescent="0.25">
      <c r="A9" s="110">
        <v>5</v>
      </c>
      <c r="B9" s="111"/>
      <c r="C9" s="222"/>
      <c r="D9" s="268"/>
      <c r="E9" s="277"/>
      <c r="F9" s="112"/>
      <c r="G9" s="44"/>
      <c r="H9" s="168"/>
      <c r="I9" s="113"/>
      <c r="J9" s="278"/>
      <c r="K9" s="114"/>
      <c r="L9" s="114"/>
      <c r="M9" s="115"/>
    </row>
    <row r="10" spans="1:13" ht="24.95" customHeight="1" x14ac:dyDescent="0.25">
      <c r="A10" s="110">
        <v>6</v>
      </c>
      <c r="B10" s="182"/>
      <c r="C10" s="221"/>
      <c r="D10" s="268"/>
      <c r="E10" s="277"/>
      <c r="F10" s="112"/>
      <c r="G10" s="44"/>
      <c r="H10" s="168"/>
      <c r="I10" s="113"/>
      <c r="J10" s="278"/>
      <c r="K10" s="114"/>
      <c r="L10" s="114"/>
      <c r="M10" s="115"/>
    </row>
    <row r="11" spans="1:13" ht="24.95" customHeight="1" x14ac:dyDescent="0.25">
      <c r="A11" s="110">
        <v>7</v>
      </c>
      <c r="B11" s="182"/>
      <c r="C11" s="221"/>
      <c r="D11" s="268"/>
      <c r="E11" s="277"/>
      <c r="F11" s="112"/>
      <c r="G11" s="44"/>
      <c r="H11" s="168"/>
      <c r="I11" s="113"/>
      <c r="J11" s="278"/>
      <c r="K11" s="114"/>
      <c r="L11" s="114"/>
      <c r="M11" s="115"/>
    </row>
    <row r="12" spans="1:13" ht="24.95" customHeight="1" x14ac:dyDescent="0.25">
      <c r="A12" s="110">
        <v>8</v>
      </c>
      <c r="B12" s="111"/>
      <c r="C12" s="222"/>
      <c r="D12" s="268"/>
      <c r="E12" s="277"/>
      <c r="F12" s="112"/>
      <c r="G12" s="44"/>
      <c r="H12" s="168"/>
      <c r="I12" s="113"/>
      <c r="J12" s="278"/>
      <c r="K12" s="114"/>
      <c r="L12" s="114"/>
      <c r="M12" s="115"/>
    </row>
    <row r="13" spans="1:13" ht="24.95" customHeight="1" x14ac:dyDescent="0.25">
      <c r="A13" s="110">
        <v>9</v>
      </c>
      <c r="B13" s="111"/>
      <c r="C13" s="222"/>
      <c r="D13" s="268"/>
      <c r="E13" s="277"/>
      <c r="F13" s="112"/>
      <c r="G13" s="44"/>
      <c r="H13" s="168"/>
      <c r="I13" s="113"/>
      <c r="J13" s="278"/>
      <c r="K13" s="114"/>
      <c r="L13" s="114"/>
      <c r="M13" s="115"/>
    </row>
    <row r="14" spans="1:13" ht="24.95" customHeight="1" x14ac:dyDescent="0.25">
      <c r="A14" s="110">
        <v>10</v>
      </c>
      <c r="B14" s="182"/>
      <c r="C14" s="221"/>
      <c r="D14" s="268"/>
      <c r="E14" s="277"/>
      <c r="F14" s="112"/>
      <c r="G14" s="44"/>
      <c r="H14" s="168"/>
      <c r="I14" s="113"/>
      <c r="J14" s="278"/>
      <c r="K14" s="114"/>
      <c r="L14" s="114"/>
      <c r="M14" s="115"/>
    </row>
    <row r="15" spans="1:13" ht="24.95" customHeight="1" x14ac:dyDescent="0.25">
      <c r="A15" s="110">
        <v>11</v>
      </c>
      <c r="B15" s="111"/>
      <c r="C15" s="222"/>
      <c r="D15" s="268"/>
      <c r="E15" s="277"/>
      <c r="F15" s="112"/>
      <c r="G15" s="44"/>
      <c r="H15" s="168"/>
      <c r="I15" s="113"/>
      <c r="J15" s="278"/>
      <c r="K15" s="114"/>
      <c r="L15" s="114"/>
      <c r="M15" s="115"/>
    </row>
    <row r="16" spans="1:13" ht="24.95" customHeight="1" x14ac:dyDescent="0.25">
      <c r="A16" s="110">
        <v>12</v>
      </c>
      <c r="B16" s="111"/>
      <c r="C16" s="222"/>
      <c r="D16" s="268"/>
      <c r="E16" s="277"/>
      <c r="F16" s="112"/>
      <c r="G16" s="44"/>
      <c r="H16" s="168"/>
      <c r="I16" s="113"/>
      <c r="J16" s="278"/>
      <c r="K16" s="114"/>
      <c r="L16" s="114"/>
      <c r="M16" s="115"/>
    </row>
    <row r="17" spans="1:13" ht="24.95" customHeight="1" x14ac:dyDescent="0.25">
      <c r="A17" s="110">
        <v>13</v>
      </c>
      <c r="B17" s="117"/>
      <c r="C17" s="223"/>
      <c r="D17" s="268"/>
      <c r="E17" s="277"/>
      <c r="F17" s="112"/>
      <c r="G17" s="44"/>
      <c r="H17" s="168"/>
      <c r="I17" s="113"/>
      <c r="J17" s="278"/>
      <c r="K17" s="114"/>
      <c r="L17" s="114"/>
      <c r="M17" s="115"/>
    </row>
    <row r="18" spans="1:13" ht="24.95" customHeight="1" x14ac:dyDescent="0.25">
      <c r="A18" s="110">
        <v>14</v>
      </c>
      <c r="B18" s="117"/>
      <c r="C18" s="223"/>
      <c r="D18" s="268"/>
      <c r="E18" s="277"/>
      <c r="F18" s="112"/>
      <c r="G18" s="44"/>
      <c r="H18" s="168"/>
      <c r="I18" s="113"/>
      <c r="J18" s="278"/>
      <c r="K18" s="114"/>
      <c r="L18" s="114"/>
      <c r="M18" s="115"/>
    </row>
    <row r="19" spans="1:13" ht="24.95" customHeight="1" x14ac:dyDescent="0.25">
      <c r="A19" s="110">
        <v>15</v>
      </c>
      <c r="B19" s="117"/>
      <c r="C19" s="223"/>
      <c r="D19" s="268"/>
      <c r="E19" s="277"/>
      <c r="F19" s="112"/>
      <c r="G19" s="44"/>
      <c r="H19" s="168"/>
      <c r="I19" s="113"/>
      <c r="J19" s="278"/>
      <c r="K19" s="114"/>
      <c r="L19" s="114"/>
      <c r="M19" s="115"/>
    </row>
    <row r="20" spans="1:13" ht="24.95" customHeight="1" x14ac:dyDescent="0.25">
      <c r="A20" s="110">
        <v>16</v>
      </c>
      <c r="B20" s="117"/>
      <c r="C20" s="223"/>
      <c r="D20" s="268"/>
      <c r="E20" s="277"/>
      <c r="F20" s="112"/>
      <c r="G20" s="44"/>
      <c r="H20" s="168"/>
      <c r="I20" s="113"/>
      <c r="J20" s="278"/>
      <c r="K20" s="114"/>
      <c r="L20" s="114"/>
      <c r="M20" s="115"/>
    </row>
    <row r="21" spans="1:13" ht="24.95" customHeight="1" x14ac:dyDescent="0.25">
      <c r="A21" s="110">
        <v>17</v>
      </c>
      <c r="B21" s="118"/>
      <c r="C21" s="224"/>
      <c r="D21" s="268"/>
      <c r="E21" s="277"/>
      <c r="F21" s="112"/>
      <c r="G21" s="44"/>
      <c r="H21" s="168"/>
      <c r="I21" s="113"/>
      <c r="J21" s="278"/>
      <c r="K21" s="114"/>
      <c r="L21" s="114"/>
      <c r="M21" s="115"/>
    </row>
    <row r="22" spans="1:13" ht="24.95" customHeight="1" x14ac:dyDescent="0.25">
      <c r="A22" s="110">
        <v>18</v>
      </c>
      <c r="B22" s="118"/>
      <c r="C22" s="224"/>
      <c r="D22" s="268"/>
      <c r="E22" s="277"/>
      <c r="F22" s="112"/>
      <c r="G22" s="44"/>
      <c r="H22" s="168"/>
      <c r="I22" s="113"/>
      <c r="J22" s="278"/>
      <c r="K22" s="114"/>
      <c r="L22" s="114"/>
      <c r="M22" s="115"/>
    </row>
    <row r="23" spans="1:13" ht="24.95" customHeight="1" x14ac:dyDescent="0.25">
      <c r="A23" s="110">
        <v>19</v>
      </c>
      <c r="B23" s="118"/>
      <c r="C23" s="224"/>
      <c r="D23" s="268"/>
      <c r="E23" s="277"/>
      <c r="F23" s="112"/>
      <c r="G23" s="44"/>
      <c r="H23" s="168"/>
      <c r="I23" s="113"/>
      <c r="J23" s="278"/>
      <c r="K23" s="114"/>
      <c r="L23" s="114"/>
      <c r="M23" s="116"/>
    </row>
    <row r="24" spans="1:13" ht="24.95" customHeight="1" x14ac:dyDescent="0.25">
      <c r="A24" s="110">
        <v>20</v>
      </c>
      <c r="B24" s="118"/>
      <c r="C24" s="224"/>
      <c r="D24" s="268"/>
      <c r="E24" s="277"/>
      <c r="F24" s="112"/>
      <c r="G24" s="44"/>
      <c r="H24" s="168"/>
      <c r="I24" s="113"/>
      <c r="J24" s="278"/>
      <c r="K24" s="114"/>
      <c r="L24" s="114"/>
      <c r="M24" s="115"/>
    </row>
    <row r="25" spans="1:13" ht="24.95" customHeight="1" x14ac:dyDescent="0.25">
      <c r="A25" s="110">
        <v>21</v>
      </c>
      <c r="B25" s="118"/>
      <c r="C25" s="224"/>
      <c r="D25" s="268"/>
      <c r="E25" s="277"/>
      <c r="F25" s="112"/>
      <c r="G25" s="44"/>
      <c r="H25" s="168"/>
      <c r="I25" s="113"/>
      <c r="J25" s="278"/>
      <c r="K25" s="114"/>
      <c r="L25" s="114"/>
      <c r="M25" s="115"/>
    </row>
    <row r="26" spans="1:13" ht="24.95" customHeight="1" x14ac:dyDescent="0.25">
      <c r="A26" s="110">
        <v>22</v>
      </c>
      <c r="B26" s="118"/>
      <c r="C26" s="224"/>
      <c r="D26" s="268"/>
      <c r="E26" s="277"/>
      <c r="F26" s="112"/>
      <c r="G26" s="44"/>
      <c r="H26" s="168"/>
      <c r="I26" s="113"/>
      <c r="J26" s="278"/>
      <c r="K26" s="114"/>
      <c r="L26" s="114"/>
      <c r="M26" s="115"/>
    </row>
    <row r="27" spans="1:13" ht="24.95" customHeight="1" x14ac:dyDescent="0.25">
      <c r="A27" s="110">
        <v>23</v>
      </c>
      <c r="B27" s="118"/>
      <c r="C27" s="224"/>
      <c r="D27" s="268"/>
      <c r="E27" s="277"/>
      <c r="F27" s="112"/>
      <c r="G27" s="44"/>
      <c r="H27" s="168"/>
      <c r="I27" s="113"/>
      <c r="J27" s="278"/>
      <c r="K27" s="114"/>
      <c r="L27" s="114"/>
      <c r="M27" s="115"/>
    </row>
    <row r="28" spans="1:13" ht="24.95" customHeight="1" x14ac:dyDescent="0.25">
      <c r="A28" s="110">
        <v>24</v>
      </c>
      <c r="B28" s="118"/>
      <c r="C28" s="224"/>
      <c r="D28" s="268"/>
      <c r="E28" s="277"/>
      <c r="F28" s="112"/>
      <c r="G28" s="44"/>
      <c r="H28" s="168"/>
      <c r="I28" s="113"/>
      <c r="J28" s="278"/>
      <c r="K28" s="114"/>
      <c r="L28" s="114"/>
      <c r="M28" s="115"/>
    </row>
    <row r="29" spans="1:13" ht="24.95" customHeight="1" x14ac:dyDescent="0.25">
      <c r="A29" s="110">
        <v>25</v>
      </c>
      <c r="B29" s="184"/>
      <c r="C29" s="225"/>
      <c r="D29" s="268"/>
      <c r="E29" s="277"/>
      <c r="F29" s="112"/>
      <c r="G29" s="44"/>
      <c r="H29" s="168"/>
      <c r="I29" s="113"/>
      <c r="J29" s="278"/>
      <c r="K29" s="114"/>
      <c r="L29" s="114"/>
      <c r="M29" s="115"/>
    </row>
    <row r="30" spans="1:13" ht="24.95" customHeight="1" x14ac:dyDescent="0.25">
      <c r="A30" s="110">
        <v>26</v>
      </c>
      <c r="B30" s="118"/>
      <c r="C30" s="224"/>
      <c r="D30" s="268"/>
      <c r="E30" s="277"/>
      <c r="F30" s="112"/>
      <c r="G30" s="44"/>
      <c r="H30" s="168"/>
      <c r="I30" s="113"/>
      <c r="J30" s="278"/>
      <c r="K30" s="114"/>
      <c r="L30" s="114"/>
      <c r="M30" s="115"/>
    </row>
    <row r="31" spans="1:13" ht="24.95" customHeight="1" x14ac:dyDescent="0.25">
      <c r="A31" s="110">
        <v>27</v>
      </c>
      <c r="B31" s="118"/>
      <c r="C31" s="224"/>
      <c r="D31" s="268"/>
      <c r="E31" s="277"/>
      <c r="F31" s="112"/>
      <c r="G31" s="44"/>
      <c r="H31" s="168"/>
      <c r="I31" s="113"/>
      <c r="J31" s="278"/>
      <c r="K31" s="114"/>
      <c r="L31" s="114"/>
      <c r="M31" s="115"/>
    </row>
    <row r="32" spans="1:13" ht="24.95" customHeight="1" x14ac:dyDescent="0.25">
      <c r="A32" s="110">
        <v>28</v>
      </c>
      <c r="B32" s="117"/>
      <c r="C32" s="223"/>
      <c r="D32" s="268"/>
      <c r="E32" s="277"/>
      <c r="F32" s="112"/>
      <c r="G32" s="44"/>
      <c r="H32" s="168"/>
      <c r="I32" s="113"/>
      <c r="J32" s="278"/>
      <c r="K32" s="114"/>
      <c r="L32" s="114"/>
      <c r="M32" s="115"/>
    </row>
    <row r="33" spans="1:13" ht="24.95" customHeight="1" x14ac:dyDescent="0.25">
      <c r="A33" s="110">
        <v>29</v>
      </c>
      <c r="B33" s="117"/>
      <c r="C33" s="223"/>
      <c r="D33" s="268"/>
      <c r="E33" s="277"/>
      <c r="F33" s="112"/>
      <c r="G33" s="44"/>
      <c r="H33" s="168"/>
      <c r="I33" s="113"/>
      <c r="J33" s="278"/>
      <c r="K33" s="114"/>
      <c r="L33" s="114"/>
      <c r="M33" s="115"/>
    </row>
    <row r="34" spans="1:13" ht="24.95" customHeight="1" x14ac:dyDescent="0.25">
      <c r="A34" s="110">
        <v>30</v>
      </c>
      <c r="B34" s="117"/>
      <c r="C34" s="223"/>
      <c r="D34" s="268"/>
      <c r="E34" s="277"/>
      <c r="F34" s="112"/>
      <c r="G34" s="44"/>
      <c r="H34" s="168"/>
      <c r="I34" s="113"/>
      <c r="J34" s="278"/>
      <c r="K34" s="114"/>
      <c r="L34" s="114"/>
      <c r="M34" s="115"/>
    </row>
    <row r="35" spans="1:13" ht="24.95" customHeight="1" x14ac:dyDescent="0.25">
      <c r="A35" s="110">
        <v>31</v>
      </c>
      <c r="B35" s="117"/>
      <c r="C35" s="223"/>
      <c r="D35" s="268"/>
      <c r="E35" s="277"/>
      <c r="F35" s="112"/>
      <c r="G35" s="44"/>
      <c r="H35" s="168"/>
      <c r="I35" s="113"/>
      <c r="J35" s="278"/>
      <c r="K35" s="114"/>
      <c r="L35" s="114"/>
      <c r="M35" s="115"/>
    </row>
    <row r="36" spans="1:13" ht="24.95" customHeight="1" x14ac:dyDescent="0.25">
      <c r="A36" s="110">
        <v>32</v>
      </c>
      <c r="B36" s="117"/>
      <c r="C36" s="223"/>
      <c r="D36" s="268"/>
      <c r="E36" s="277"/>
      <c r="F36" s="112"/>
      <c r="G36" s="44"/>
      <c r="H36" s="168"/>
      <c r="I36" s="113"/>
      <c r="J36" s="278"/>
      <c r="K36" s="114"/>
      <c r="L36" s="114"/>
      <c r="M36" s="115"/>
    </row>
    <row r="37" spans="1:13" ht="24.95" customHeight="1" x14ac:dyDescent="0.25">
      <c r="A37" s="110">
        <v>33</v>
      </c>
      <c r="B37" s="117"/>
      <c r="C37" s="223"/>
      <c r="D37" s="268"/>
      <c r="E37" s="277"/>
      <c r="F37" s="112"/>
      <c r="G37" s="44"/>
      <c r="H37" s="168"/>
      <c r="I37" s="113"/>
      <c r="J37" s="278"/>
      <c r="K37" s="114"/>
      <c r="L37" s="114"/>
      <c r="M37" s="115"/>
    </row>
    <row r="38" spans="1:13" ht="24.95" customHeight="1" x14ac:dyDescent="0.25">
      <c r="A38" s="110">
        <v>34</v>
      </c>
      <c r="B38" s="117"/>
      <c r="C38" s="223"/>
      <c r="D38" s="268"/>
      <c r="E38" s="277"/>
      <c r="F38" s="112"/>
      <c r="G38" s="44"/>
      <c r="H38" s="168"/>
      <c r="I38" s="113"/>
      <c r="J38" s="278"/>
      <c r="K38" s="114"/>
      <c r="L38" s="114"/>
      <c r="M38" s="115"/>
    </row>
    <row r="39" spans="1:13" ht="24.95" customHeight="1" x14ac:dyDescent="0.25">
      <c r="A39" s="110">
        <v>35</v>
      </c>
      <c r="B39" s="117"/>
      <c r="C39" s="223"/>
      <c r="D39" s="268"/>
      <c r="E39" s="277"/>
      <c r="F39" s="112"/>
      <c r="G39" s="44"/>
      <c r="H39" s="168"/>
      <c r="I39" s="113"/>
      <c r="J39" s="278"/>
      <c r="K39" s="114"/>
      <c r="L39" s="114"/>
      <c r="M39" s="115"/>
    </row>
    <row r="40" spans="1:13" ht="24.95" customHeight="1" x14ac:dyDescent="0.25">
      <c r="A40" s="110">
        <v>36</v>
      </c>
      <c r="B40" s="117"/>
      <c r="C40" s="223"/>
      <c r="D40" s="268"/>
      <c r="E40" s="277"/>
      <c r="F40" s="112"/>
      <c r="G40" s="44"/>
      <c r="H40" s="168"/>
      <c r="I40" s="113"/>
      <c r="J40" s="278"/>
      <c r="K40" s="114"/>
      <c r="L40" s="114"/>
      <c r="M40" s="115"/>
    </row>
    <row r="41" spans="1:13" ht="24.95" customHeight="1" x14ac:dyDescent="0.25">
      <c r="A41" s="110">
        <v>37</v>
      </c>
      <c r="B41" s="117"/>
      <c r="C41" s="223"/>
      <c r="D41" s="268"/>
      <c r="E41" s="277"/>
      <c r="F41" s="112"/>
      <c r="G41" s="44"/>
      <c r="H41" s="168"/>
      <c r="I41" s="113"/>
      <c r="J41" s="278"/>
      <c r="K41" s="114"/>
      <c r="L41" s="114"/>
      <c r="M41" s="115"/>
    </row>
    <row r="42" spans="1:13" s="120" customFormat="1" ht="24.95" customHeight="1" x14ac:dyDescent="0.25">
      <c r="A42" s="110">
        <v>38</v>
      </c>
      <c r="B42" s="52"/>
      <c r="C42" s="226"/>
      <c r="D42" s="269"/>
      <c r="E42" s="277"/>
      <c r="F42" s="112"/>
      <c r="G42" s="44"/>
      <c r="H42" s="168"/>
      <c r="I42" s="113"/>
      <c r="J42" s="278"/>
      <c r="K42" s="114"/>
      <c r="L42" s="114"/>
      <c r="M42" s="119"/>
    </row>
    <row r="43" spans="1:13" s="120" customFormat="1" ht="24.95" customHeight="1" x14ac:dyDescent="0.25">
      <c r="A43" s="110">
        <v>39</v>
      </c>
      <c r="B43" s="52"/>
      <c r="C43" s="226"/>
      <c r="D43" s="269"/>
      <c r="E43" s="279"/>
      <c r="F43" s="121"/>
      <c r="G43" s="122"/>
      <c r="H43" s="169"/>
      <c r="I43" s="123"/>
      <c r="J43" s="278"/>
      <c r="K43" s="114"/>
      <c r="L43" s="114"/>
      <c r="M43" s="119"/>
    </row>
    <row r="44" spans="1:13" s="120" customFormat="1" ht="24.95" customHeight="1" x14ac:dyDescent="0.25">
      <c r="A44" s="110">
        <v>40</v>
      </c>
      <c r="B44" s="52"/>
      <c r="C44" s="226"/>
      <c r="D44" s="269"/>
      <c r="E44" s="279"/>
      <c r="F44" s="121"/>
      <c r="G44" s="122"/>
      <c r="H44" s="169"/>
      <c r="I44" s="123"/>
      <c r="J44" s="280"/>
      <c r="K44" s="114"/>
      <c r="L44" s="114"/>
      <c r="M44" s="119"/>
    </row>
    <row r="45" spans="1:13" s="120" customFormat="1" ht="24.95" customHeight="1" x14ac:dyDescent="0.25">
      <c r="A45" s="110">
        <v>41</v>
      </c>
      <c r="B45" s="52"/>
      <c r="C45" s="226"/>
      <c r="D45" s="269"/>
      <c r="E45" s="279"/>
      <c r="F45" s="121"/>
      <c r="G45" s="122"/>
      <c r="H45" s="169"/>
      <c r="I45" s="123"/>
      <c r="J45" s="280"/>
      <c r="K45" s="114"/>
      <c r="L45" s="114"/>
      <c r="M45" s="119"/>
    </row>
    <row r="46" spans="1:13" s="120" customFormat="1" ht="24.95" customHeight="1" x14ac:dyDescent="0.25">
      <c r="A46" s="110">
        <v>42</v>
      </c>
      <c r="B46" s="52"/>
      <c r="C46" s="226"/>
      <c r="D46" s="269"/>
      <c r="E46" s="279"/>
      <c r="F46" s="121"/>
      <c r="G46" s="122"/>
      <c r="H46" s="169"/>
      <c r="I46" s="123"/>
      <c r="J46" s="280"/>
      <c r="K46" s="114"/>
      <c r="L46" s="114"/>
      <c r="M46" s="119"/>
    </row>
    <row r="47" spans="1:13" ht="24.95" customHeight="1" x14ac:dyDescent="0.25">
      <c r="A47" s="110">
        <v>43</v>
      </c>
      <c r="B47" s="117"/>
      <c r="C47" s="223"/>
      <c r="D47" s="268"/>
      <c r="E47" s="277"/>
      <c r="F47" s="112"/>
      <c r="G47" s="44"/>
      <c r="H47" s="168"/>
      <c r="I47" s="113"/>
      <c r="J47" s="280"/>
      <c r="K47" s="114"/>
      <c r="L47" s="114"/>
      <c r="M47" s="115"/>
    </row>
    <row r="48" spans="1:13" ht="24.95" customHeight="1" x14ac:dyDescent="0.25">
      <c r="A48" s="110">
        <v>44</v>
      </c>
      <c r="B48" s="117"/>
      <c r="C48" s="223"/>
      <c r="D48" s="268"/>
      <c r="E48" s="277"/>
      <c r="F48" s="112"/>
      <c r="G48" s="44"/>
      <c r="H48" s="168"/>
      <c r="I48" s="113"/>
      <c r="J48" s="278"/>
      <c r="K48" s="114"/>
      <c r="L48" s="114"/>
      <c r="M48" s="115"/>
    </row>
    <row r="49" spans="1:13" s="120" customFormat="1" ht="24.95" customHeight="1" x14ac:dyDescent="0.25">
      <c r="A49" s="110">
        <v>45</v>
      </c>
      <c r="B49" s="52"/>
      <c r="C49" s="226"/>
      <c r="D49" s="269"/>
      <c r="E49" s="277"/>
      <c r="F49" s="112"/>
      <c r="G49" s="44"/>
      <c r="H49" s="168"/>
      <c r="I49" s="113"/>
      <c r="J49" s="278"/>
      <c r="K49" s="114"/>
      <c r="L49" s="114"/>
      <c r="M49" s="119"/>
    </row>
    <row r="50" spans="1:13" s="120" customFormat="1" ht="24.95" customHeight="1" x14ac:dyDescent="0.25">
      <c r="A50" s="110">
        <v>46</v>
      </c>
      <c r="B50" s="52"/>
      <c r="C50" s="226"/>
      <c r="D50" s="269"/>
      <c r="E50" s="279"/>
      <c r="F50" s="121"/>
      <c r="G50" s="122"/>
      <c r="H50" s="169"/>
      <c r="I50" s="123"/>
      <c r="J50" s="278"/>
      <c r="K50" s="114"/>
      <c r="L50" s="114"/>
      <c r="M50" s="119"/>
    </row>
    <row r="51" spans="1:13" s="120" customFormat="1" ht="24.95" customHeight="1" x14ac:dyDescent="0.25">
      <c r="A51" s="110">
        <v>47</v>
      </c>
      <c r="B51" s="52"/>
      <c r="C51" s="226"/>
      <c r="D51" s="269"/>
      <c r="E51" s="279"/>
      <c r="F51" s="121"/>
      <c r="G51" s="122"/>
      <c r="H51" s="169"/>
      <c r="I51" s="123"/>
      <c r="J51" s="280"/>
      <c r="K51" s="114"/>
      <c r="L51" s="114"/>
      <c r="M51" s="119"/>
    </row>
    <row r="52" spans="1:13" s="120" customFormat="1" ht="24.95" customHeight="1" x14ac:dyDescent="0.25">
      <c r="A52" s="110">
        <v>48</v>
      </c>
      <c r="B52" s="52"/>
      <c r="C52" s="226"/>
      <c r="D52" s="269"/>
      <c r="E52" s="279"/>
      <c r="F52" s="121"/>
      <c r="G52" s="122"/>
      <c r="H52" s="169"/>
      <c r="I52" s="123"/>
      <c r="J52" s="280"/>
      <c r="K52" s="114"/>
      <c r="L52" s="114"/>
      <c r="M52" s="119"/>
    </row>
    <row r="53" spans="1:13" s="120" customFormat="1" ht="24.95" customHeight="1" x14ac:dyDescent="0.25">
      <c r="A53" s="110">
        <v>49</v>
      </c>
      <c r="B53" s="52"/>
      <c r="C53" s="226"/>
      <c r="D53" s="269"/>
      <c r="E53" s="279"/>
      <c r="F53" s="121"/>
      <c r="G53" s="122"/>
      <c r="H53" s="169"/>
      <c r="I53" s="123"/>
      <c r="J53" s="280"/>
      <c r="K53" s="114"/>
      <c r="L53" s="114"/>
      <c r="M53" s="119"/>
    </row>
    <row r="54" spans="1:13" s="120" customFormat="1" ht="24.95" customHeight="1" x14ac:dyDescent="0.25">
      <c r="A54" s="110">
        <v>50</v>
      </c>
      <c r="B54" s="52"/>
      <c r="C54" s="226"/>
      <c r="D54" s="269"/>
      <c r="E54" s="279"/>
      <c r="F54" s="121"/>
      <c r="G54" s="122"/>
      <c r="H54" s="169"/>
      <c r="I54" s="123"/>
      <c r="J54" s="280"/>
      <c r="K54" s="114"/>
      <c r="L54" s="114"/>
      <c r="M54" s="119"/>
    </row>
    <row r="55" spans="1:13" ht="24.95" customHeight="1" x14ac:dyDescent="0.25">
      <c r="A55" s="110">
        <v>51</v>
      </c>
      <c r="B55" s="118"/>
      <c r="C55" s="224"/>
      <c r="D55" s="268"/>
      <c r="E55" s="277"/>
      <c r="F55" s="112"/>
      <c r="G55" s="44"/>
      <c r="H55" s="168"/>
      <c r="I55" s="113"/>
      <c r="J55" s="278"/>
      <c r="K55" s="114"/>
      <c r="L55" s="114"/>
      <c r="M55" s="115"/>
    </row>
    <row r="56" spans="1:13" ht="24.95" customHeight="1" x14ac:dyDescent="0.25">
      <c r="A56" s="110">
        <v>52</v>
      </c>
      <c r="B56" s="118"/>
      <c r="C56" s="224"/>
      <c r="D56" s="268"/>
      <c r="E56" s="277"/>
      <c r="F56" s="112"/>
      <c r="G56" s="44"/>
      <c r="H56" s="168"/>
      <c r="I56" s="113"/>
      <c r="J56" s="278"/>
      <c r="K56" s="114"/>
      <c r="L56" s="114"/>
      <c r="M56" s="115"/>
    </row>
    <row r="57" spans="1:13" ht="24.95" customHeight="1" x14ac:dyDescent="0.25">
      <c r="A57" s="110">
        <v>53</v>
      </c>
      <c r="B57" s="117"/>
      <c r="C57" s="223"/>
      <c r="D57" s="268"/>
      <c r="E57" s="277"/>
      <c r="F57" s="112"/>
      <c r="G57" s="44"/>
      <c r="H57" s="168"/>
      <c r="I57" s="113"/>
      <c r="J57" s="278"/>
      <c r="K57" s="114"/>
      <c r="L57" s="114"/>
      <c r="M57" s="115"/>
    </row>
    <row r="58" spans="1:13" ht="24.95" customHeight="1" x14ac:dyDescent="0.25">
      <c r="A58" s="110">
        <v>54</v>
      </c>
      <c r="B58" s="117"/>
      <c r="C58" s="223"/>
      <c r="D58" s="268"/>
      <c r="E58" s="277"/>
      <c r="F58" s="112"/>
      <c r="G58" s="44"/>
      <c r="H58" s="168"/>
      <c r="I58" s="113"/>
      <c r="J58" s="278"/>
      <c r="K58" s="114"/>
      <c r="L58" s="114"/>
      <c r="M58" s="115"/>
    </row>
    <row r="59" spans="1:13" ht="24.95" customHeight="1" x14ac:dyDescent="0.25">
      <c r="A59" s="110">
        <v>55</v>
      </c>
      <c r="B59" s="117"/>
      <c r="C59" s="223"/>
      <c r="D59" s="268"/>
      <c r="E59" s="277"/>
      <c r="F59" s="112"/>
      <c r="G59" s="44"/>
      <c r="H59" s="168"/>
      <c r="I59" s="113"/>
      <c r="J59" s="278"/>
      <c r="K59" s="114"/>
      <c r="L59" s="114"/>
      <c r="M59" s="115"/>
    </row>
    <row r="60" spans="1:13" ht="24.95" customHeight="1" x14ac:dyDescent="0.25">
      <c r="A60" s="110">
        <v>56</v>
      </c>
      <c r="B60" s="117"/>
      <c r="C60" s="223"/>
      <c r="D60" s="268"/>
      <c r="E60" s="277"/>
      <c r="F60" s="112"/>
      <c r="G60" s="44"/>
      <c r="H60" s="168"/>
      <c r="I60" s="113"/>
      <c r="J60" s="278"/>
      <c r="K60" s="114"/>
      <c r="L60" s="114"/>
      <c r="M60" s="115"/>
    </row>
    <row r="61" spans="1:13" ht="24.95" customHeight="1" x14ac:dyDescent="0.25">
      <c r="A61" s="110">
        <v>57</v>
      </c>
      <c r="B61" s="117"/>
      <c r="C61" s="223"/>
      <c r="D61" s="268"/>
      <c r="E61" s="277"/>
      <c r="F61" s="112"/>
      <c r="G61" s="44"/>
      <c r="H61" s="168"/>
      <c r="I61" s="113"/>
      <c r="J61" s="278"/>
      <c r="K61" s="114"/>
      <c r="L61" s="114"/>
      <c r="M61" s="115"/>
    </row>
    <row r="62" spans="1:13" ht="24.95" customHeight="1" x14ac:dyDescent="0.25">
      <c r="A62" s="110">
        <v>58</v>
      </c>
      <c r="B62" s="117"/>
      <c r="C62" s="223"/>
      <c r="D62" s="268"/>
      <c r="E62" s="277"/>
      <c r="F62" s="112"/>
      <c r="G62" s="44"/>
      <c r="H62" s="168"/>
      <c r="I62" s="113"/>
      <c r="J62" s="278"/>
      <c r="K62" s="114"/>
      <c r="L62" s="114"/>
      <c r="M62" s="115"/>
    </row>
    <row r="63" spans="1:13" ht="24.95" customHeight="1" x14ac:dyDescent="0.25">
      <c r="A63" s="110">
        <v>59</v>
      </c>
      <c r="B63" s="117"/>
      <c r="C63" s="223"/>
      <c r="D63" s="268"/>
      <c r="E63" s="277"/>
      <c r="F63" s="112"/>
      <c r="G63" s="44"/>
      <c r="H63" s="168"/>
      <c r="I63" s="113"/>
      <c r="J63" s="278"/>
      <c r="K63" s="114"/>
      <c r="L63" s="114"/>
      <c r="M63" s="115"/>
    </row>
    <row r="64" spans="1:13" ht="24.95" customHeight="1" x14ac:dyDescent="0.25">
      <c r="A64" s="110">
        <v>60</v>
      </c>
      <c r="B64" s="117"/>
      <c r="C64" s="223"/>
      <c r="D64" s="268"/>
      <c r="E64" s="277"/>
      <c r="F64" s="112"/>
      <c r="G64" s="44"/>
      <c r="H64" s="168"/>
      <c r="I64" s="113"/>
      <c r="J64" s="278"/>
      <c r="K64" s="114"/>
      <c r="L64" s="114"/>
      <c r="M64" s="115"/>
    </row>
    <row r="65" spans="1:13" ht="24.95" customHeight="1" x14ac:dyDescent="0.25">
      <c r="A65" s="110">
        <v>61</v>
      </c>
      <c r="B65" s="117"/>
      <c r="C65" s="223"/>
      <c r="D65" s="268"/>
      <c r="E65" s="277"/>
      <c r="F65" s="112"/>
      <c r="G65" s="44"/>
      <c r="H65" s="168"/>
      <c r="I65" s="113"/>
      <c r="J65" s="278"/>
      <c r="K65" s="114"/>
      <c r="L65" s="114"/>
      <c r="M65" s="115"/>
    </row>
    <row r="66" spans="1:13" ht="24.95" customHeight="1" x14ac:dyDescent="0.25">
      <c r="A66" s="110">
        <v>62</v>
      </c>
      <c r="B66" s="117"/>
      <c r="C66" s="223"/>
      <c r="D66" s="268"/>
      <c r="E66" s="277"/>
      <c r="F66" s="112"/>
      <c r="G66" s="44"/>
      <c r="H66" s="168"/>
      <c r="I66" s="113"/>
      <c r="J66" s="278"/>
      <c r="K66" s="114"/>
      <c r="L66" s="114"/>
      <c r="M66" s="115"/>
    </row>
    <row r="67" spans="1:13" s="120" customFormat="1" ht="24.95" customHeight="1" x14ac:dyDescent="0.25">
      <c r="A67" s="110">
        <v>63</v>
      </c>
      <c r="B67" s="52"/>
      <c r="C67" s="226"/>
      <c r="D67" s="269"/>
      <c r="E67" s="277"/>
      <c r="F67" s="112"/>
      <c r="G67" s="44"/>
      <c r="H67" s="168"/>
      <c r="I67" s="113"/>
      <c r="J67" s="278"/>
      <c r="K67" s="114"/>
      <c r="L67" s="114"/>
      <c r="M67" s="119"/>
    </row>
    <row r="68" spans="1:13" s="120" customFormat="1" ht="24.95" customHeight="1" x14ac:dyDescent="0.25">
      <c r="A68" s="110">
        <v>64</v>
      </c>
      <c r="B68" s="52"/>
      <c r="C68" s="226"/>
      <c r="D68" s="269"/>
      <c r="E68" s="279"/>
      <c r="F68" s="121"/>
      <c r="G68" s="122"/>
      <c r="H68" s="169"/>
      <c r="I68" s="123"/>
      <c r="J68" s="278"/>
      <c r="K68" s="114"/>
      <c r="L68" s="114"/>
      <c r="M68" s="119"/>
    </row>
    <row r="69" spans="1:13" s="120" customFormat="1" ht="24.95" customHeight="1" x14ac:dyDescent="0.25">
      <c r="A69" s="110">
        <v>65</v>
      </c>
      <c r="B69" s="52"/>
      <c r="C69" s="226"/>
      <c r="D69" s="269"/>
      <c r="E69" s="279"/>
      <c r="F69" s="121"/>
      <c r="G69" s="122"/>
      <c r="H69" s="169"/>
      <c r="I69" s="123"/>
      <c r="J69" s="280"/>
      <c r="K69" s="114"/>
      <c r="L69" s="114"/>
      <c r="M69" s="119"/>
    </row>
    <row r="70" spans="1:13" s="120" customFormat="1" ht="24.95" customHeight="1" x14ac:dyDescent="0.25">
      <c r="A70" s="110">
        <v>66</v>
      </c>
      <c r="B70" s="52"/>
      <c r="C70" s="226"/>
      <c r="D70" s="269"/>
      <c r="E70" s="279"/>
      <c r="F70" s="121"/>
      <c r="G70" s="122"/>
      <c r="H70" s="169"/>
      <c r="I70" s="123"/>
      <c r="J70" s="280"/>
      <c r="K70" s="114"/>
      <c r="L70" s="114"/>
      <c r="M70" s="119"/>
    </row>
    <row r="71" spans="1:13" s="120" customFormat="1" ht="24.95" customHeight="1" x14ac:dyDescent="0.25">
      <c r="A71" s="110">
        <v>67</v>
      </c>
      <c r="B71" s="52"/>
      <c r="C71" s="226"/>
      <c r="D71" s="269"/>
      <c r="E71" s="279"/>
      <c r="F71" s="121"/>
      <c r="G71" s="122"/>
      <c r="H71" s="169"/>
      <c r="I71" s="123"/>
      <c r="J71" s="280"/>
      <c r="K71" s="114"/>
      <c r="L71" s="114"/>
      <c r="M71" s="119"/>
    </row>
    <row r="72" spans="1:13" ht="24.95" customHeight="1" x14ac:dyDescent="0.25">
      <c r="A72" s="110">
        <v>68</v>
      </c>
      <c r="B72" s="117"/>
      <c r="C72" s="223"/>
      <c r="D72" s="268"/>
      <c r="E72" s="277"/>
      <c r="F72" s="112"/>
      <c r="G72" s="44"/>
      <c r="H72" s="168"/>
      <c r="I72" s="113"/>
      <c r="J72" s="280"/>
      <c r="K72" s="114"/>
      <c r="L72" s="114"/>
      <c r="M72" s="115"/>
    </row>
    <row r="73" spans="1:13" ht="24.95" customHeight="1" x14ac:dyDescent="0.25">
      <c r="A73" s="110">
        <v>69</v>
      </c>
      <c r="B73" s="117"/>
      <c r="C73" s="223"/>
      <c r="D73" s="268"/>
      <c r="E73" s="277"/>
      <c r="F73" s="112"/>
      <c r="G73" s="44"/>
      <c r="H73" s="168"/>
      <c r="I73" s="113"/>
      <c r="J73" s="278"/>
      <c r="K73" s="114"/>
      <c r="L73" s="114"/>
      <c r="M73" s="115"/>
    </row>
    <row r="74" spans="1:13" s="120" customFormat="1" ht="24.95" customHeight="1" x14ac:dyDescent="0.25">
      <c r="A74" s="110">
        <v>70</v>
      </c>
      <c r="B74" s="52"/>
      <c r="C74" s="226"/>
      <c r="D74" s="269"/>
      <c r="E74" s="277"/>
      <c r="F74" s="112"/>
      <c r="G74" s="44"/>
      <c r="H74" s="168"/>
      <c r="I74" s="113"/>
      <c r="J74" s="278"/>
      <c r="K74" s="114"/>
      <c r="L74" s="114"/>
      <c r="M74" s="119"/>
    </row>
    <row r="75" spans="1:13" s="120" customFormat="1" ht="24.95" customHeight="1" x14ac:dyDescent="0.25">
      <c r="A75" s="110">
        <v>71</v>
      </c>
      <c r="B75" s="52"/>
      <c r="C75" s="226"/>
      <c r="D75" s="269"/>
      <c r="E75" s="279"/>
      <c r="F75" s="121"/>
      <c r="G75" s="122"/>
      <c r="H75" s="169"/>
      <c r="I75" s="123"/>
      <c r="J75" s="278"/>
      <c r="K75" s="114"/>
      <c r="L75" s="114"/>
      <c r="M75" s="119"/>
    </row>
    <row r="76" spans="1:13" s="120" customFormat="1" ht="24.95" customHeight="1" x14ac:dyDescent="0.25">
      <c r="A76" s="110">
        <v>72</v>
      </c>
      <c r="B76" s="52"/>
      <c r="C76" s="226"/>
      <c r="D76" s="269"/>
      <c r="E76" s="279"/>
      <c r="F76" s="121"/>
      <c r="G76" s="122"/>
      <c r="H76" s="169"/>
      <c r="I76" s="123"/>
      <c r="J76" s="280"/>
      <c r="K76" s="114"/>
      <c r="L76" s="114"/>
      <c r="M76" s="119"/>
    </row>
    <row r="77" spans="1:13" s="120" customFormat="1" ht="24.95" customHeight="1" x14ac:dyDescent="0.25">
      <c r="A77" s="110">
        <v>73</v>
      </c>
      <c r="B77" s="52"/>
      <c r="C77" s="226"/>
      <c r="D77" s="269"/>
      <c r="E77" s="279"/>
      <c r="F77" s="121"/>
      <c r="G77" s="122"/>
      <c r="H77" s="169"/>
      <c r="I77" s="123"/>
      <c r="J77" s="280"/>
      <c r="K77" s="114"/>
      <c r="L77" s="114"/>
      <c r="M77" s="119"/>
    </row>
    <row r="78" spans="1:13" s="120" customFormat="1" ht="24.95" customHeight="1" x14ac:dyDescent="0.25">
      <c r="A78" s="110">
        <v>74</v>
      </c>
      <c r="B78" s="52"/>
      <c r="C78" s="226"/>
      <c r="D78" s="269"/>
      <c r="E78" s="279"/>
      <c r="F78" s="121"/>
      <c r="G78" s="122"/>
      <c r="H78" s="169"/>
      <c r="I78" s="123"/>
      <c r="J78" s="280"/>
      <c r="K78" s="114"/>
      <c r="L78" s="114"/>
      <c r="M78" s="119"/>
    </row>
    <row r="79" spans="1:13" s="120" customFormat="1" ht="24.95" customHeight="1" x14ac:dyDescent="0.25">
      <c r="A79" s="110">
        <v>75</v>
      </c>
      <c r="B79" s="52"/>
      <c r="C79" s="226"/>
      <c r="D79" s="269"/>
      <c r="E79" s="279"/>
      <c r="F79" s="121"/>
      <c r="G79" s="122"/>
      <c r="H79" s="169"/>
      <c r="I79" s="123"/>
      <c r="J79" s="280"/>
      <c r="K79" s="114"/>
      <c r="L79" s="114"/>
      <c r="M79" s="119"/>
    </row>
    <row r="80" spans="1:13" s="120" customFormat="1" ht="37.5" customHeight="1" thickBot="1" x14ac:dyDescent="0.3">
      <c r="A80" s="110"/>
      <c r="B80" s="124"/>
      <c r="C80" s="227"/>
      <c r="D80" s="270" t="s">
        <v>34</v>
      </c>
      <c r="E80" s="281"/>
      <c r="F80" s="127"/>
      <c r="G80" s="126"/>
      <c r="H80" s="126"/>
      <c r="I80" s="127"/>
      <c r="J80" s="282"/>
      <c r="K80" s="101"/>
      <c r="L80" s="128" t="s">
        <v>35</v>
      </c>
      <c r="M80" s="119"/>
    </row>
    <row r="81" spans="1:13" s="120" customFormat="1" ht="24.95" customHeight="1" thickBot="1" x14ac:dyDescent="0.3">
      <c r="A81" s="119"/>
      <c r="B81" s="129"/>
      <c r="C81" s="129"/>
      <c r="D81" s="130"/>
      <c r="E81" s="164">
        <f>SUM(E5:E79)</f>
        <v>0</v>
      </c>
      <c r="F81" s="164">
        <f t="shared" ref="F81:J81" si="0">SUM(F5:F79)</f>
        <v>0</v>
      </c>
      <c r="G81" s="164">
        <f t="shared" si="0"/>
        <v>0</v>
      </c>
      <c r="H81" s="164">
        <f t="shared" si="0"/>
        <v>0</v>
      </c>
      <c r="I81" s="164">
        <f t="shared" si="0"/>
        <v>0</v>
      </c>
      <c r="J81" s="164">
        <f t="shared" si="0"/>
        <v>0</v>
      </c>
      <c r="K81" s="130"/>
      <c r="L81" s="131">
        <f>SUM(E81:J81)</f>
        <v>0</v>
      </c>
      <c r="M81" s="119"/>
    </row>
    <row r="82" spans="1:13" s="120" customFormat="1" ht="24.95" customHeight="1" x14ac:dyDescent="0.25">
      <c r="A82" s="119"/>
      <c r="B82" s="102"/>
      <c r="C82" s="102"/>
      <c r="D82" s="101"/>
      <c r="E82" s="103"/>
      <c r="F82" s="101"/>
      <c r="G82" s="103"/>
      <c r="H82" s="103"/>
      <c r="I82" s="101"/>
      <c r="J82" s="101"/>
      <c r="K82" s="101"/>
      <c r="L82" s="119"/>
      <c r="M82" s="119"/>
    </row>
    <row r="83" spans="1:13" s="120" customFormat="1" ht="35.25" customHeight="1" thickBot="1" x14ac:dyDescent="0.3">
      <c r="A83" s="119"/>
      <c r="B83" s="102"/>
      <c r="C83" s="102"/>
      <c r="D83" s="101"/>
      <c r="E83" s="103"/>
      <c r="F83" s="101"/>
      <c r="G83" s="103"/>
      <c r="H83" s="103"/>
      <c r="I83" s="101"/>
      <c r="J83" s="101"/>
      <c r="K83" s="134" t="s">
        <v>36</v>
      </c>
      <c r="L83" s="119"/>
      <c r="M83" s="119"/>
    </row>
    <row r="84" spans="1:13" s="120" customFormat="1" ht="24.95" customHeight="1" thickBot="1" x14ac:dyDescent="0.3">
      <c r="A84" s="119"/>
      <c r="B84" s="102"/>
      <c r="C84" s="102"/>
      <c r="D84" s="101"/>
      <c r="E84" s="103"/>
      <c r="F84" s="101"/>
      <c r="G84" s="103"/>
      <c r="H84" s="103"/>
      <c r="I84" s="101"/>
      <c r="J84" s="101"/>
      <c r="K84" s="135">
        <f>L5+L81</f>
        <v>0</v>
      </c>
      <c r="L84" s="119"/>
      <c r="M84" s="119"/>
    </row>
    <row r="85" spans="1:13" s="119" customFormat="1" ht="18" x14ac:dyDescent="0.25">
      <c r="J85" s="101"/>
    </row>
    <row r="86" spans="1:13" s="120" customFormat="1" ht="18" hidden="1" x14ac:dyDescent="0.25">
      <c r="A86" s="119"/>
      <c r="K86" s="119"/>
      <c r="L86" s="119"/>
      <c r="M86" s="119"/>
    </row>
    <row r="87" spans="1:13" s="120" customFormat="1" ht="18" hidden="1" x14ac:dyDescent="0.25">
      <c r="A87" s="119"/>
      <c r="K87" s="119"/>
      <c r="L87" s="119"/>
      <c r="M87" s="119"/>
    </row>
    <row r="88" spans="1:13" s="120" customFormat="1" ht="18" hidden="1" x14ac:dyDescent="0.25">
      <c r="A88" s="119"/>
      <c r="K88" s="119"/>
      <c r="L88" s="119"/>
      <c r="M88" s="119"/>
    </row>
    <row r="89" spans="1:13" s="120" customFormat="1" ht="18" hidden="1" x14ac:dyDescent="0.25">
      <c r="A89" s="119"/>
      <c r="K89" s="119"/>
      <c r="L89" s="119"/>
      <c r="M89" s="119"/>
    </row>
    <row r="90" spans="1:13" s="120" customFormat="1" ht="18" hidden="1" x14ac:dyDescent="0.25">
      <c r="A90" s="119"/>
      <c r="K90" s="119"/>
      <c r="L90" s="119"/>
      <c r="M90" s="119"/>
    </row>
    <row r="91" spans="1:13" s="120" customFormat="1" ht="18" hidden="1" x14ac:dyDescent="0.25">
      <c r="A91" s="119"/>
      <c r="K91" s="119"/>
      <c r="L91" s="119"/>
      <c r="M91" s="119"/>
    </row>
    <row r="92" spans="1:13" s="120" customFormat="1" ht="18" hidden="1" x14ac:dyDescent="0.25">
      <c r="A92" s="119"/>
      <c r="K92" s="119"/>
      <c r="L92" s="119"/>
      <c r="M92" s="119"/>
    </row>
    <row r="93" spans="1:13" s="120" customFormat="1" ht="18" hidden="1" x14ac:dyDescent="0.25">
      <c r="A93" s="119"/>
      <c r="K93" s="119"/>
      <c r="L93" s="119"/>
      <c r="M93" s="119"/>
    </row>
    <row r="94" spans="1:13" s="120" customFormat="1" ht="18" hidden="1" x14ac:dyDescent="0.25">
      <c r="A94" s="119"/>
      <c r="K94" s="119"/>
      <c r="L94" s="119"/>
      <c r="M94" s="119"/>
    </row>
    <row r="95" spans="1:13" s="120" customFormat="1" ht="18" hidden="1" x14ac:dyDescent="0.25">
      <c r="A95" s="119"/>
      <c r="K95" s="119"/>
      <c r="L95" s="119"/>
      <c r="M95" s="119"/>
    </row>
    <row r="96" spans="1:13" s="120" customFormat="1" ht="18" hidden="1" x14ac:dyDescent="0.25">
      <c r="A96" s="119"/>
      <c r="K96" s="119"/>
      <c r="L96" s="119"/>
      <c r="M96" s="119"/>
    </row>
    <row r="97" spans="1:13" s="120" customFormat="1" ht="18" hidden="1" x14ac:dyDescent="0.25">
      <c r="A97" s="119"/>
      <c r="K97" s="119"/>
      <c r="L97" s="119"/>
      <c r="M97" s="119"/>
    </row>
    <row r="98" spans="1:13" s="120" customFormat="1" ht="18" hidden="1" x14ac:dyDescent="0.25">
      <c r="A98" s="119"/>
      <c r="K98" s="119"/>
      <c r="L98" s="119"/>
      <c r="M98" s="119"/>
    </row>
    <row r="99" spans="1:13" s="120" customFormat="1" ht="18" hidden="1" x14ac:dyDescent="0.25">
      <c r="A99" s="119"/>
      <c r="K99" s="119"/>
      <c r="L99" s="119"/>
      <c r="M99" s="119"/>
    </row>
    <row r="100" spans="1:13" s="120" customFormat="1" ht="18" hidden="1" x14ac:dyDescent="0.25">
      <c r="A100" s="119"/>
      <c r="K100" s="119"/>
      <c r="L100" s="119"/>
      <c r="M100" s="119"/>
    </row>
    <row r="101" spans="1:13" s="120" customFormat="1" ht="18" hidden="1" x14ac:dyDescent="0.25">
      <c r="A101" s="119"/>
      <c r="K101" s="119"/>
      <c r="L101" s="119"/>
      <c r="M101" s="119"/>
    </row>
    <row r="102" spans="1:13" ht="18" hidden="1" x14ac:dyDescent="0.25">
      <c r="J102" s="120"/>
    </row>
  </sheetData>
  <sheetProtection algorithmName="SHA-512" hashValue="Ir9KtJM9w1utj7K/6yJjwB8NYxW8Lbj1I9EMQoj5B7xQcwajVNnfSJX0Vngn73LcUXQuGm4RqIiaYnyvA+4QKw==" saltValue="1XDSBuCDfS+NB9KpSkUHUA==" spinCount="100000" sheet="1" formatCells="0" formatColumns="0" formatRows="0" insertColumns="0" insertRows="0" deleteColumns="0" deleteRows="0" selectLockedCells="1" sort="0" autoFilter="0" pivotTables="0"/>
  <mergeCells count="2">
    <mergeCell ref="D2:J2"/>
    <mergeCell ref="J1:L1"/>
  </mergeCells>
  <phoneticPr fontId="5" type="noConversion"/>
  <printOptions horizontalCentered="1" verticalCentered="1"/>
  <pageMargins left="0.76" right="0.52" top="0.5" bottom="0.45" header="0.3" footer="0.3"/>
  <pageSetup scale="3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249977111117893"/>
    <pageSetUpPr fitToPage="1"/>
  </sheetPr>
  <dimension ref="A1:N111"/>
  <sheetViews>
    <sheetView topLeftCell="A63" zoomScale="70" zoomScaleNormal="70" workbookViewId="0">
      <selection activeCell="D107" sqref="D107"/>
    </sheetView>
  </sheetViews>
  <sheetFormatPr defaultColWidth="0" defaultRowHeight="14.25" zeroHeight="1" x14ac:dyDescent="0.2"/>
  <cols>
    <col min="1" max="1" width="6" style="110" bestFit="1" customWidth="1"/>
    <col min="2" max="2" width="14.140625" style="132" customWidth="1"/>
    <col min="3" max="3" width="12.7109375" style="132" customWidth="1"/>
    <col min="4" max="4" width="26.28515625" style="132" customWidth="1"/>
    <col min="5" max="5" width="37.85546875" style="21" customWidth="1"/>
    <col min="6" max="6" width="20.7109375" style="103" customWidth="1"/>
    <col min="7" max="11" width="20.7109375" style="101" customWidth="1"/>
    <col min="12" max="12" width="20.7109375" style="103" customWidth="1"/>
    <col min="13" max="13" width="28.140625" style="115" customWidth="1"/>
    <col min="14" max="14" width="1.85546875" style="101" customWidth="1"/>
    <col min="15" max="16384" width="8.85546875" style="21" hidden="1"/>
  </cols>
  <sheetData>
    <row r="1" spans="1:14" s="101" customFormat="1" ht="39" customHeight="1" x14ac:dyDescent="0.45">
      <c r="B1" s="102"/>
      <c r="D1" s="102"/>
      <c r="G1" s="103"/>
      <c r="H1" s="103"/>
      <c r="M1" s="191" t="str">
        <f>HYPERLINK("#'START HERE'!a1","RETURN to START")</f>
        <v>RETURN to START</v>
      </c>
    </row>
    <row r="2" spans="1:14" s="76" customFormat="1" ht="41.25" customHeight="1" x14ac:dyDescent="0.45">
      <c r="A2" s="155"/>
      <c r="B2" s="77"/>
      <c r="C2" s="77"/>
      <c r="D2" s="77"/>
      <c r="E2" s="298" t="str">
        <f>"Troop Expenses " &amp; 'START HERE'!C8 &amp; " - " &amp; 'START HERE'!C9 &amp; ""</f>
        <v xml:space="preserve">Troop Expenses  - </v>
      </c>
      <c r="F2" s="298"/>
      <c r="G2" s="298"/>
      <c r="H2" s="298"/>
      <c r="I2" s="298"/>
      <c r="J2" s="156"/>
      <c r="K2" s="156"/>
      <c r="L2" s="137" t="s">
        <v>23</v>
      </c>
      <c r="M2" s="157" cm="1">
        <f t="array" ref="M2:N2">'START HERE'!B11:C11</f>
        <v>0</v>
      </c>
      <c r="N2" s="76">
        <v>0</v>
      </c>
    </row>
    <row r="3" spans="1:14" s="101" customFormat="1" ht="14.25" customHeight="1" thickBot="1" x14ac:dyDescent="0.4">
      <c r="A3" s="110"/>
      <c r="B3" s="102"/>
      <c r="C3" s="102"/>
      <c r="D3" s="102"/>
      <c r="E3" s="140"/>
      <c r="F3" s="140"/>
      <c r="G3" s="140"/>
      <c r="H3" s="140"/>
      <c r="I3" s="140"/>
      <c r="J3" s="140"/>
      <c r="K3" s="140"/>
      <c r="L3" s="140"/>
      <c r="M3" s="141"/>
    </row>
    <row r="4" spans="1:14" s="144" customFormat="1" ht="229.5" customHeight="1" thickBot="1" x14ac:dyDescent="0.35">
      <c r="A4" s="108"/>
      <c r="B4" s="233" t="s">
        <v>24</v>
      </c>
      <c r="C4" s="244" t="s">
        <v>37</v>
      </c>
      <c r="D4" s="244" t="s">
        <v>38</v>
      </c>
      <c r="E4" s="228" t="s">
        <v>26</v>
      </c>
      <c r="F4" s="252" t="s">
        <v>39</v>
      </c>
      <c r="G4" s="253" t="s">
        <v>40</v>
      </c>
      <c r="H4" s="254" t="s">
        <v>41</v>
      </c>
      <c r="I4" s="255" t="s">
        <v>42</v>
      </c>
      <c r="J4" s="256" t="s">
        <v>43</v>
      </c>
      <c r="K4" s="257" t="s">
        <v>44</v>
      </c>
      <c r="L4" s="258" t="s">
        <v>45</v>
      </c>
      <c r="M4" s="142"/>
      <c r="N4" s="143"/>
    </row>
    <row r="5" spans="1:14" s="148" customFormat="1" ht="24.75" customHeight="1" x14ac:dyDescent="0.25">
      <c r="A5" s="145">
        <v>1</v>
      </c>
      <c r="B5" s="229"/>
      <c r="C5" s="230"/>
      <c r="D5" s="245"/>
      <c r="E5" s="232"/>
      <c r="F5" s="40"/>
      <c r="G5" s="246"/>
      <c r="H5" s="247"/>
      <c r="I5" s="248"/>
      <c r="J5" s="249"/>
      <c r="K5" s="250"/>
      <c r="L5" s="251"/>
      <c r="M5" s="146"/>
      <c r="N5" s="147"/>
    </row>
    <row r="6" spans="1:14" s="148" customFormat="1" ht="24.75" customHeight="1" x14ac:dyDescent="0.25">
      <c r="A6" s="145">
        <v>2</v>
      </c>
      <c r="B6" s="182"/>
      <c r="C6" s="46"/>
      <c r="D6" s="235"/>
      <c r="E6" s="47"/>
      <c r="F6" s="48"/>
      <c r="G6" s="41"/>
      <c r="H6" s="42"/>
      <c r="I6" s="43"/>
      <c r="J6" s="44"/>
      <c r="K6" s="45"/>
      <c r="L6" s="95"/>
      <c r="M6" s="146"/>
      <c r="N6" s="147"/>
    </row>
    <row r="7" spans="1:14" s="148" customFormat="1" ht="24.75" customHeight="1" x14ac:dyDescent="0.25">
      <c r="A7" s="145">
        <v>3</v>
      </c>
      <c r="B7" s="182"/>
      <c r="C7" s="46"/>
      <c r="D7" s="236"/>
      <c r="E7" s="47"/>
      <c r="F7" s="48"/>
      <c r="G7" s="41"/>
      <c r="H7" s="42"/>
      <c r="I7" s="43"/>
      <c r="J7" s="44"/>
      <c r="K7" s="45"/>
      <c r="L7" s="95"/>
      <c r="M7" s="146"/>
      <c r="N7" s="147"/>
    </row>
    <row r="8" spans="1:14" s="148" customFormat="1" ht="24.75" customHeight="1" x14ac:dyDescent="0.25">
      <c r="A8" s="145">
        <v>4</v>
      </c>
      <c r="B8" s="111"/>
      <c r="C8" s="46"/>
      <c r="D8" s="236"/>
      <c r="E8" s="47"/>
      <c r="F8" s="48"/>
      <c r="G8" s="41"/>
      <c r="H8" s="42"/>
      <c r="I8" s="43"/>
      <c r="J8" s="44"/>
      <c r="K8" s="45"/>
      <c r="L8" s="95"/>
      <c r="M8" s="146"/>
      <c r="N8" s="147"/>
    </row>
    <row r="9" spans="1:14" s="148" customFormat="1" ht="24.75" customHeight="1" x14ac:dyDescent="0.25">
      <c r="A9" s="145">
        <v>5</v>
      </c>
      <c r="B9" s="111"/>
      <c r="C9" s="46"/>
      <c r="D9" s="236"/>
      <c r="E9" s="47"/>
      <c r="F9" s="48"/>
      <c r="G9" s="41"/>
      <c r="H9" s="42"/>
      <c r="I9" s="43"/>
      <c r="J9" s="44"/>
      <c r="K9" s="45"/>
      <c r="L9" s="95"/>
      <c r="M9" s="146"/>
      <c r="N9" s="147"/>
    </row>
    <row r="10" spans="1:14" s="148" customFormat="1" ht="24.75" customHeight="1" x14ac:dyDescent="0.25">
      <c r="A10" s="145">
        <v>6</v>
      </c>
      <c r="B10" s="111"/>
      <c r="C10" s="46"/>
      <c r="D10" s="235"/>
      <c r="E10" s="47"/>
      <c r="F10" s="48"/>
      <c r="G10" s="41"/>
      <c r="H10" s="42"/>
      <c r="I10" s="43"/>
      <c r="J10" s="44"/>
      <c r="K10" s="45"/>
      <c r="L10" s="95"/>
      <c r="M10" s="146"/>
      <c r="N10" s="147"/>
    </row>
    <row r="11" spans="1:14" s="148" customFormat="1" ht="24.75" customHeight="1" x14ac:dyDescent="0.25">
      <c r="A11" s="145">
        <v>7</v>
      </c>
      <c r="B11" s="182"/>
      <c r="C11" s="46"/>
      <c r="D11" s="235"/>
      <c r="E11" s="47"/>
      <c r="F11" s="48"/>
      <c r="G11" s="41"/>
      <c r="H11" s="42"/>
      <c r="I11" s="43"/>
      <c r="J11" s="44"/>
      <c r="K11" s="45"/>
      <c r="L11" s="95"/>
      <c r="M11" s="146"/>
      <c r="N11" s="147"/>
    </row>
    <row r="12" spans="1:14" s="148" customFormat="1" ht="24.75" customHeight="1" x14ac:dyDescent="0.25">
      <c r="A12" s="145">
        <v>8</v>
      </c>
      <c r="B12" s="111"/>
      <c r="C12" s="46"/>
      <c r="D12" s="236"/>
      <c r="E12" s="47"/>
      <c r="F12" s="48"/>
      <c r="G12" s="41"/>
      <c r="H12" s="42"/>
      <c r="I12" s="43"/>
      <c r="J12" s="44"/>
      <c r="K12" s="45"/>
      <c r="L12" s="95"/>
      <c r="M12" s="146"/>
      <c r="N12" s="147"/>
    </row>
    <row r="13" spans="1:14" s="148" customFormat="1" ht="24.75" customHeight="1" x14ac:dyDescent="0.25">
      <c r="A13" s="145">
        <v>9</v>
      </c>
      <c r="B13" s="111"/>
      <c r="C13" s="46"/>
      <c r="D13" s="236"/>
      <c r="E13" s="47"/>
      <c r="F13" s="48"/>
      <c r="G13" s="41"/>
      <c r="H13" s="42"/>
      <c r="I13" s="43"/>
      <c r="J13" s="44"/>
      <c r="K13" s="45"/>
      <c r="L13" s="95"/>
      <c r="M13" s="146"/>
      <c r="N13" s="147"/>
    </row>
    <row r="14" spans="1:14" s="148" customFormat="1" ht="24.75" customHeight="1" x14ac:dyDescent="0.25">
      <c r="A14" s="145">
        <v>10</v>
      </c>
      <c r="B14" s="182"/>
      <c r="C14" s="46"/>
      <c r="D14" s="235"/>
      <c r="E14" s="47"/>
      <c r="F14" s="48"/>
      <c r="G14" s="41"/>
      <c r="H14" s="42"/>
      <c r="I14" s="43"/>
      <c r="J14" s="44"/>
      <c r="K14" s="45"/>
      <c r="L14" s="95"/>
      <c r="M14" s="146"/>
      <c r="N14" s="147"/>
    </row>
    <row r="15" spans="1:14" s="148" customFormat="1" ht="24.75" customHeight="1" x14ac:dyDescent="0.25">
      <c r="A15" s="145">
        <v>11</v>
      </c>
      <c r="B15" s="182"/>
      <c r="C15" s="49"/>
      <c r="D15" s="236"/>
      <c r="E15" s="50"/>
      <c r="F15" s="51"/>
      <c r="G15" s="41"/>
      <c r="H15" s="42"/>
      <c r="I15" s="43"/>
      <c r="J15" s="44"/>
      <c r="K15" s="45"/>
      <c r="L15" s="95"/>
      <c r="M15" s="146"/>
      <c r="N15" s="147"/>
    </row>
    <row r="16" spans="1:14" s="148" customFormat="1" ht="24.75" customHeight="1" x14ac:dyDescent="0.25">
      <c r="A16" s="145">
        <v>12</v>
      </c>
      <c r="B16" s="111"/>
      <c r="C16" s="49"/>
      <c r="D16" s="236"/>
      <c r="E16" s="50"/>
      <c r="F16" s="51"/>
      <c r="G16" s="41"/>
      <c r="H16" s="42"/>
      <c r="I16" s="43"/>
      <c r="J16" s="44"/>
      <c r="K16" s="45"/>
      <c r="L16" s="95"/>
      <c r="M16" s="146"/>
      <c r="N16" s="147"/>
    </row>
    <row r="17" spans="1:14" s="148" customFormat="1" ht="24.75" customHeight="1" x14ac:dyDescent="0.25">
      <c r="A17" s="145">
        <v>13</v>
      </c>
      <c r="B17" s="52"/>
      <c r="C17" s="49"/>
      <c r="D17" s="237"/>
      <c r="E17" s="50"/>
      <c r="F17" s="51"/>
      <c r="G17" s="41"/>
      <c r="H17" s="42"/>
      <c r="I17" s="43"/>
      <c r="J17" s="44"/>
      <c r="K17" s="45"/>
      <c r="L17" s="95"/>
      <c r="M17" s="146"/>
      <c r="N17" s="147"/>
    </row>
    <row r="18" spans="1:14" s="148" customFormat="1" ht="24.75" customHeight="1" x14ac:dyDescent="0.25">
      <c r="A18" s="145">
        <v>14</v>
      </c>
      <c r="B18" s="52"/>
      <c r="C18" s="49"/>
      <c r="D18" s="237"/>
      <c r="E18" s="50"/>
      <c r="F18" s="51"/>
      <c r="G18" s="41"/>
      <c r="H18" s="42"/>
      <c r="I18" s="43"/>
      <c r="J18" s="44"/>
      <c r="K18" s="45"/>
      <c r="L18" s="95"/>
      <c r="M18" s="146"/>
      <c r="N18" s="147"/>
    </row>
    <row r="19" spans="1:14" s="148" customFormat="1" ht="24.75" customHeight="1" x14ac:dyDescent="0.25">
      <c r="A19" s="145">
        <v>15</v>
      </c>
      <c r="B19" s="52"/>
      <c r="C19" s="49"/>
      <c r="D19" s="237"/>
      <c r="E19" s="50"/>
      <c r="F19" s="51"/>
      <c r="G19" s="41"/>
      <c r="H19" s="42"/>
      <c r="I19" s="43"/>
      <c r="J19" s="44"/>
      <c r="K19" s="45"/>
      <c r="L19" s="95"/>
      <c r="M19" s="146"/>
      <c r="N19" s="147"/>
    </row>
    <row r="20" spans="1:14" s="148" customFormat="1" ht="24.75" customHeight="1" x14ac:dyDescent="0.25">
      <c r="A20" s="145">
        <v>16</v>
      </c>
      <c r="B20" s="52"/>
      <c r="C20" s="49"/>
      <c r="D20" s="237"/>
      <c r="E20" s="50"/>
      <c r="F20" s="51"/>
      <c r="G20" s="41"/>
      <c r="H20" s="42"/>
      <c r="I20" s="43"/>
      <c r="J20" s="44"/>
      <c r="K20" s="45"/>
      <c r="L20" s="95"/>
      <c r="M20" s="146"/>
      <c r="N20" s="147"/>
    </row>
    <row r="21" spans="1:14" s="148" customFormat="1" ht="24.75" customHeight="1" x14ac:dyDescent="0.25">
      <c r="A21" s="145">
        <v>17</v>
      </c>
      <c r="B21" s="52"/>
      <c r="C21" s="49"/>
      <c r="D21" s="47"/>
      <c r="E21" s="50"/>
      <c r="F21" s="51"/>
      <c r="G21" s="41"/>
      <c r="H21" s="42"/>
      <c r="I21" s="43"/>
      <c r="J21" s="44"/>
      <c r="K21" s="45"/>
      <c r="L21" s="95"/>
      <c r="M21" s="146"/>
      <c r="N21" s="147"/>
    </row>
    <row r="22" spans="1:14" s="148" customFormat="1" ht="24.75" customHeight="1" x14ac:dyDescent="0.25">
      <c r="A22" s="145">
        <v>18</v>
      </c>
      <c r="B22" s="52"/>
      <c r="C22" s="49"/>
      <c r="D22" s="47"/>
      <c r="E22" s="50"/>
      <c r="F22" s="51"/>
      <c r="G22" s="41"/>
      <c r="H22" s="42"/>
      <c r="I22" s="43"/>
      <c r="J22" s="44"/>
      <c r="K22" s="45"/>
      <c r="L22" s="95"/>
      <c r="M22" s="146"/>
      <c r="N22" s="147"/>
    </row>
    <row r="23" spans="1:14" s="148" customFormat="1" ht="24.75" customHeight="1" x14ac:dyDescent="0.25">
      <c r="A23" s="145">
        <v>19</v>
      </c>
      <c r="B23" s="52"/>
      <c r="C23" s="49"/>
      <c r="D23" s="47"/>
      <c r="E23" s="50"/>
      <c r="F23" s="51"/>
      <c r="G23" s="41"/>
      <c r="H23" s="42"/>
      <c r="I23" s="43"/>
      <c r="J23" s="44"/>
      <c r="K23" s="45"/>
      <c r="L23" s="95"/>
      <c r="M23" s="146"/>
      <c r="N23" s="147"/>
    </row>
    <row r="24" spans="1:14" s="148" customFormat="1" ht="24.75" customHeight="1" x14ac:dyDescent="0.25">
      <c r="A24" s="145">
        <v>20</v>
      </c>
      <c r="B24" s="52"/>
      <c r="C24" s="49"/>
      <c r="D24" s="47"/>
      <c r="E24" s="50"/>
      <c r="F24" s="51"/>
      <c r="G24" s="41"/>
      <c r="H24" s="42"/>
      <c r="I24" s="43"/>
      <c r="J24" s="44"/>
      <c r="K24" s="45"/>
      <c r="L24" s="95"/>
      <c r="M24" s="146"/>
      <c r="N24" s="147"/>
    </row>
    <row r="25" spans="1:14" s="148" customFormat="1" ht="24.75" customHeight="1" x14ac:dyDescent="0.25">
      <c r="A25" s="145">
        <v>21</v>
      </c>
      <c r="B25" s="52"/>
      <c r="C25" s="49"/>
      <c r="D25" s="47"/>
      <c r="E25" s="50"/>
      <c r="F25" s="51"/>
      <c r="G25" s="41"/>
      <c r="H25" s="42"/>
      <c r="I25" s="43"/>
      <c r="J25" s="44"/>
      <c r="K25" s="45"/>
      <c r="L25" s="95"/>
      <c r="M25" s="146"/>
      <c r="N25" s="147"/>
    </row>
    <row r="26" spans="1:14" s="148" customFormat="1" ht="24.75" customHeight="1" x14ac:dyDescent="0.25">
      <c r="A26" s="145">
        <v>22</v>
      </c>
      <c r="B26" s="52"/>
      <c r="C26" s="49"/>
      <c r="D26" s="47"/>
      <c r="E26" s="50"/>
      <c r="F26" s="51"/>
      <c r="G26" s="41"/>
      <c r="H26" s="42"/>
      <c r="I26" s="43"/>
      <c r="J26" s="44"/>
      <c r="K26" s="45"/>
      <c r="L26" s="95"/>
      <c r="M26" s="146"/>
      <c r="N26" s="147"/>
    </row>
    <row r="27" spans="1:14" s="148" customFormat="1" ht="24.75" customHeight="1" x14ac:dyDescent="0.25">
      <c r="A27" s="145">
        <v>23</v>
      </c>
      <c r="B27" s="94"/>
      <c r="C27" s="49"/>
      <c r="D27" s="47"/>
      <c r="E27" s="50"/>
      <c r="F27" s="51"/>
      <c r="G27" s="183"/>
      <c r="H27" s="42"/>
      <c r="I27" s="43"/>
      <c r="J27" s="44"/>
      <c r="K27" s="45"/>
      <c r="L27" s="95"/>
      <c r="M27" s="146"/>
      <c r="N27" s="147"/>
    </row>
    <row r="28" spans="1:14" s="148" customFormat="1" ht="24.75" customHeight="1" x14ac:dyDescent="0.25">
      <c r="A28" s="145">
        <v>24</v>
      </c>
      <c r="B28" s="94"/>
      <c r="C28" s="49"/>
      <c r="D28" s="47"/>
      <c r="E28" s="50"/>
      <c r="F28" s="51"/>
      <c r="G28" s="183"/>
      <c r="H28" s="42"/>
      <c r="I28" s="43"/>
      <c r="J28" s="44"/>
      <c r="K28" s="45"/>
      <c r="L28" s="95"/>
      <c r="M28" s="146"/>
      <c r="N28" s="147"/>
    </row>
    <row r="29" spans="1:14" s="148" customFormat="1" ht="24.75" customHeight="1" x14ac:dyDescent="0.25">
      <c r="A29" s="145">
        <v>25</v>
      </c>
      <c r="B29" s="52"/>
      <c r="C29" s="49"/>
      <c r="D29" s="238"/>
      <c r="E29" s="50"/>
      <c r="F29" s="51"/>
      <c r="G29" s="183"/>
      <c r="H29" s="42"/>
      <c r="I29" s="43"/>
      <c r="J29" s="44"/>
      <c r="K29" s="45"/>
      <c r="L29" s="95"/>
      <c r="M29" s="146"/>
      <c r="N29" s="147"/>
    </row>
    <row r="30" spans="1:14" s="148" customFormat="1" ht="24.75" customHeight="1" x14ac:dyDescent="0.25">
      <c r="A30" s="145">
        <v>26</v>
      </c>
      <c r="B30" s="52"/>
      <c r="C30" s="49"/>
      <c r="D30" s="47"/>
      <c r="E30" s="50"/>
      <c r="F30" s="51"/>
      <c r="G30" s="183"/>
      <c r="H30" s="42"/>
      <c r="I30" s="43"/>
      <c r="J30" s="44"/>
      <c r="K30" s="45"/>
      <c r="L30" s="95"/>
      <c r="M30" s="146"/>
      <c r="N30" s="147"/>
    </row>
    <row r="31" spans="1:14" s="148" customFormat="1" ht="24.75" customHeight="1" x14ac:dyDescent="0.25">
      <c r="A31" s="145">
        <v>27</v>
      </c>
      <c r="B31" s="52"/>
      <c r="C31" s="49"/>
      <c r="D31" s="47"/>
      <c r="E31" s="50"/>
      <c r="F31" s="51"/>
      <c r="G31" s="183"/>
      <c r="H31" s="42"/>
      <c r="I31" s="43"/>
      <c r="J31" s="44"/>
      <c r="K31" s="45"/>
      <c r="L31" s="95"/>
      <c r="M31" s="146"/>
      <c r="N31" s="147"/>
    </row>
    <row r="32" spans="1:14" s="148" customFormat="1" ht="24.75" customHeight="1" x14ac:dyDescent="0.25">
      <c r="A32" s="145">
        <v>28</v>
      </c>
      <c r="B32" s="52"/>
      <c r="C32" s="49"/>
      <c r="D32" s="237"/>
      <c r="E32" s="50"/>
      <c r="F32" s="51"/>
      <c r="G32" s="183"/>
      <c r="H32" s="42"/>
      <c r="I32" s="43"/>
      <c r="J32" s="44"/>
      <c r="K32" s="45"/>
      <c r="L32" s="95"/>
      <c r="M32" s="146"/>
      <c r="N32" s="147"/>
    </row>
    <row r="33" spans="1:14" s="148" customFormat="1" ht="24.75" customHeight="1" x14ac:dyDescent="0.25">
      <c r="A33" s="145">
        <v>29</v>
      </c>
      <c r="B33" s="52"/>
      <c r="C33" s="49"/>
      <c r="D33" s="237"/>
      <c r="E33" s="50"/>
      <c r="F33" s="51"/>
      <c r="G33" s="41"/>
      <c r="H33" s="42"/>
      <c r="I33" s="43"/>
      <c r="J33" s="44"/>
      <c r="K33" s="45"/>
      <c r="L33" s="95"/>
      <c r="M33" s="146"/>
      <c r="N33" s="147"/>
    </row>
    <row r="34" spans="1:14" s="148" customFormat="1" ht="24.75" customHeight="1" x14ac:dyDescent="0.25">
      <c r="A34" s="145">
        <v>30</v>
      </c>
      <c r="B34" s="52"/>
      <c r="C34" s="49"/>
      <c r="D34" s="237"/>
      <c r="E34" s="50"/>
      <c r="F34" s="51"/>
      <c r="G34" s="41"/>
      <c r="H34" s="42"/>
      <c r="I34" s="43"/>
      <c r="J34" s="44"/>
      <c r="K34" s="45"/>
      <c r="L34" s="95"/>
      <c r="M34" s="146"/>
      <c r="N34" s="147"/>
    </row>
    <row r="35" spans="1:14" s="148" customFormat="1" ht="24.75" customHeight="1" x14ac:dyDescent="0.25">
      <c r="A35" s="145">
        <v>31</v>
      </c>
      <c r="B35" s="52"/>
      <c r="C35" s="49"/>
      <c r="D35" s="237"/>
      <c r="E35" s="50"/>
      <c r="F35" s="51"/>
      <c r="G35" s="41"/>
      <c r="H35" s="42"/>
      <c r="I35" s="43"/>
      <c r="J35" s="44"/>
      <c r="K35" s="45"/>
      <c r="L35" s="95"/>
      <c r="M35" s="146"/>
      <c r="N35" s="147"/>
    </row>
    <row r="36" spans="1:14" s="148" customFormat="1" ht="24.75" customHeight="1" x14ac:dyDescent="0.25">
      <c r="A36" s="145">
        <v>32</v>
      </c>
      <c r="B36" s="52"/>
      <c r="C36" s="49"/>
      <c r="D36" s="237"/>
      <c r="E36" s="50"/>
      <c r="F36" s="51"/>
      <c r="G36" s="41"/>
      <c r="H36" s="42"/>
      <c r="I36" s="43"/>
      <c r="J36" s="44"/>
      <c r="K36" s="45"/>
      <c r="L36" s="95"/>
      <c r="M36" s="146"/>
      <c r="N36" s="147"/>
    </row>
    <row r="37" spans="1:14" s="148" customFormat="1" ht="24.75" customHeight="1" x14ac:dyDescent="0.25">
      <c r="A37" s="145">
        <v>33</v>
      </c>
      <c r="B37" s="52"/>
      <c r="C37" s="49"/>
      <c r="D37" s="237"/>
      <c r="E37" s="50"/>
      <c r="F37" s="51"/>
      <c r="G37" s="41"/>
      <c r="H37" s="42"/>
      <c r="I37" s="43"/>
      <c r="J37" s="44"/>
      <c r="K37" s="45"/>
      <c r="L37" s="95"/>
      <c r="M37" s="146"/>
      <c r="N37" s="147"/>
    </row>
    <row r="38" spans="1:14" s="148" customFormat="1" ht="24.75" customHeight="1" x14ac:dyDescent="0.25">
      <c r="A38" s="145">
        <v>34</v>
      </c>
      <c r="B38" s="52"/>
      <c r="C38" s="49"/>
      <c r="D38" s="237"/>
      <c r="E38" s="50"/>
      <c r="F38" s="51"/>
      <c r="G38" s="41"/>
      <c r="H38" s="42"/>
      <c r="I38" s="43"/>
      <c r="J38" s="44"/>
      <c r="K38" s="45"/>
      <c r="L38" s="95"/>
      <c r="M38" s="146"/>
      <c r="N38" s="147"/>
    </row>
    <row r="39" spans="1:14" s="148" customFormat="1" ht="24.75" customHeight="1" x14ac:dyDescent="0.25">
      <c r="A39" s="145">
        <v>35</v>
      </c>
      <c r="B39" s="52"/>
      <c r="C39" s="49"/>
      <c r="D39" s="237"/>
      <c r="E39" s="50"/>
      <c r="F39" s="51"/>
      <c r="G39" s="41"/>
      <c r="H39" s="42"/>
      <c r="I39" s="43"/>
      <c r="J39" s="44"/>
      <c r="K39" s="45"/>
      <c r="L39" s="95"/>
      <c r="M39" s="146"/>
      <c r="N39" s="147"/>
    </row>
    <row r="40" spans="1:14" s="148" customFormat="1" ht="24.75" customHeight="1" x14ac:dyDescent="0.25">
      <c r="A40" s="145">
        <v>36</v>
      </c>
      <c r="B40" s="52"/>
      <c r="C40" s="49"/>
      <c r="D40" s="237"/>
      <c r="E40" s="50"/>
      <c r="F40" s="51"/>
      <c r="G40" s="41"/>
      <c r="H40" s="42"/>
      <c r="I40" s="43"/>
      <c r="J40" s="44"/>
      <c r="K40" s="45"/>
      <c r="L40" s="95"/>
      <c r="M40" s="146"/>
      <c r="N40" s="147"/>
    </row>
    <row r="41" spans="1:14" s="148" customFormat="1" ht="24.75" customHeight="1" x14ac:dyDescent="0.25">
      <c r="A41" s="145">
        <v>37</v>
      </c>
      <c r="B41" s="52"/>
      <c r="C41" s="49"/>
      <c r="D41" s="237"/>
      <c r="E41" s="50"/>
      <c r="F41" s="51"/>
      <c r="G41" s="41"/>
      <c r="H41" s="42"/>
      <c r="I41" s="43"/>
      <c r="J41" s="44"/>
      <c r="K41" s="45"/>
      <c r="L41" s="95"/>
      <c r="M41" s="146"/>
      <c r="N41" s="147"/>
    </row>
    <row r="42" spans="1:14" s="148" customFormat="1" ht="24.75" customHeight="1" x14ac:dyDescent="0.25">
      <c r="A42" s="145">
        <v>38</v>
      </c>
      <c r="B42" s="52"/>
      <c r="C42" s="49"/>
      <c r="D42" s="237"/>
      <c r="E42" s="50"/>
      <c r="F42" s="51"/>
      <c r="G42" s="41"/>
      <c r="H42" s="42"/>
      <c r="I42" s="43"/>
      <c r="J42" s="44"/>
      <c r="K42" s="45"/>
      <c r="L42" s="95"/>
      <c r="M42" s="146"/>
      <c r="N42" s="147"/>
    </row>
    <row r="43" spans="1:14" s="148" customFormat="1" ht="24.75" customHeight="1" x14ac:dyDescent="0.25">
      <c r="A43" s="145">
        <v>39</v>
      </c>
      <c r="B43" s="52"/>
      <c r="C43" s="49"/>
      <c r="D43" s="237"/>
      <c r="E43" s="50"/>
      <c r="F43" s="51"/>
      <c r="G43" s="41"/>
      <c r="H43" s="42"/>
      <c r="I43" s="43"/>
      <c r="J43" s="44"/>
      <c r="K43" s="45"/>
      <c r="L43" s="95"/>
      <c r="M43" s="146"/>
      <c r="N43" s="147"/>
    </row>
    <row r="44" spans="1:14" s="148" customFormat="1" ht="24.75" customHeight="1" x14ac:dyDescent="0.25">
      <c r="A44" s="145">
        <v>40</v>
      </c>
      <c r="B44" s="52"/>
      <c r="C44" s="49"/>
      <c r="D44" s="237"/>
      <c r="E44" s="50"/>
      <c r="F44" s="51"/>
      <c r="G44" s="41"/>
      <c r="H44" s="42"/>
      <c r="I44" s="43"/>
      <c r="J44" s="44"/>
      <c r="K44" s="45"/>
      <c r="L44" s="95"/>
      <c r="M44" s="146"/>
      <c r="N44" s="147"/>
    </row>
    <row r="45" spans="1:14" s="148" customFormat="1" ht="24.75" customHeight="1" x14ac:dyDescent="0.25">
      <c r="A45" s="145">
        <v>41</v>
      </c>
      <c r="B45" s="52"/>
      <c r="C45" s="49"/>
      <c r="D45" s="237"/>
      <c r="E45" s="50"/>
      <c r="F45" s="51"/>
      <c r="G45" s="41"/>
      <c r="H45" s="42"/>
      <c r="I45" s="43"/>
      <c r="J45" s="44"/>
      <c r="K45" s="45"/>
      <c r="L45" s="95"/>
      <c r="M45" s="146"/>
      <c r="N45" s="147"/>
    </row>
    <row r="46" spans="1:14" s="148" customFormat="1" ht="24.75" customHeight="1" x14ac:dyDescent="0.25">
      <c r="A46" s="145">
        <v>42</v>
      </c>
      <c r="B46" s="52"/>
      <c r="C46" s="49"/>
      <c r="D46" s="237"/>
      <c r="E46" s="50"/>
      <c r="F46" s="51"/>
      <c r="G46" s="41"/>
      <c r="H46" s="42"/>
      <c r="I46" s="43"/>
      <c r="J46" s="44"/>
      <c r="K46" s="45"/>
      <c r="L46" s="95"/>
      <c r="M46" s="146"/>
      <c r="N46" s="147"/>
    </row>
    <row r="47" spans="1:14" s="148" customFormat="1" ht="24.75" customHeight="1" x14ac:dyDescent="0.25">
      <c r="A47" s="145">
        <v>43</v>
      </c>
      <c r="B47" s="52"/>
      <c r="C47" s="49"/>
      <c r="D47" s="237"/>
      <c r="E47" s="50"/>
      <c r="F47" s="51"/>
      <c r="G47" s="41"/>
      <c r="H47" s="42"/>
      <c r="I47" s="43"/>
      <c r="J47" s="44"/>
      <c r="K47" s="45"/>
      <c r="L47" s="95"/>
      <c r="M47" s="146"/>
      <c r="N47" s="147"/>
    </row>
    <row r="48" spans="1:14" s="148" customFormat="1" ht="24.75" customHeight="1" x14ac:dyDescent="0.25">
      <c r="A48" s="145">
        <v>44</v>
      </c>
      <c r="B48" s="52"/>
      <c r="C48" s="49"/>
      <c r="D48" s="237"/>
      <c r="E48" s="50"/>
      <c r="F48" s="51"/>
      <c r="G48" s="41"/>
      <c r="H48" s="42"/>
      <c r="I48" s="43"/>
      <c r="J48" s="44"/>
      <c r="K48" s="45"/>
      <c r="L48" s="95"/>
      <c r="M48" s="146"/>
      <c r="N48" s="147"/>
    </row>
    <row r="49" spans="1:14" s="148" customFormat="1" ht="24.75" customHeight="1" x14ac:dyDescent="0.25">
      <c r="A49" s="145">
        <v>45</v>
      </c>
      <c r="B49" s="52"/>
      <c r="C49" s="49"/>
      <c r="D49" s="237"/>
      <c r="E49" s="50"/>
      <c r="F49" s="51"/>
      <c r="G49" s="41"/>
      <c r="H49" s="42"/>
      <c r="I49" s="43"/>
      <c r="J49" s="44"/>
      <c r="K49" s="45"/>
      <c r="L49" s="95"/>
      <c r="M49" s="146"/>
      <c r="N49" s="147"/>
    </row>
    <row r="50" spans="1:14" s="148" customFormat="1" ht="24.75" customHeight="1" x14ac:dyDescent="0.25">
      <c r="A50" s="145">
        <v>46</v>
      </c>
      <c r="B50" s="52"/>
      <c r="C50" s="49"/>
      <c r="D50" s="237"/>
      <c r="E50" s="50"/>
      <c r="F50" s="51"/>
      <c r="G50" s="41"/>
      <c r="H50" s="42"/>
      <c r="I50" s="43"/>
      <c r="J50" s="44"/>
      <c r="K50" s="45"/>
      <c r="L50" s="95"/>
      <c r="M50" s="146"/>
      <c r="N50" s="147"/>
    </row>
    <row r="51" spans="1:14" s="148" customFormat="1" ht="24.75" customHeight="1" x14ac:dyDescent="0.25">
      <c r="A51" s="145">
        <v>47</v>
      </c>
      <c r="B51" s="52"/>
      <c r="C51" s="49"/>
      <c r="D51" s="237"/>
      <c r="E51" s="50"/>
      <c r="F51" s="51"/>
      <c r="G51" s="41"/>
      <c r="H51" s="42"/>
      <c r="I51" s="43"/>
      <c r="J51" s="44"/>
      <c r="K51" s="45"/>
      <c r="L51" s="95"/>
      <c r="M51" s="146"/>
      <c r="N51" s="147"/>
    </row>
    <row r="52" spans="1:14" s="148" customFormat="1" ht="24.75" customHeight="1" x14ac:dyDescent="0.25">
      <c r="A52" s="145">
        <v>48</v>
      </c>
      <c r="B52" s="52"/>
      <c r="C52" s="49"/>
      <c r="D52" s="237"/>
      <c r="E52" s="50"/>
      <c r="F52" s="51"/>
      <c r="G52" s="41"/>
      <c r="H52" s="42"/>
      <c r="I52" s="43"/>
      <c r="J52" s="44"/>
      <c r="K52" s="45"/>
      <c r="L52" s="95"/>
      <c r="M52" s="146"/>
      <c r="N52" s="147"/>
    </row>
    <row r="53" spans="1:14" s="148" customFormat="1" ht="24.75" customHeight="1" x14ac:dyDescent="0.25">
      <c r="A53" s="145">
        <v>49</v>
      </c>
      <c r="B53" s="52"/>
      <c r="C53" s="49"/>
      <c r="D53" s="237"/>
      <c r="E53" s="50"/>
      <c r="F53" s="51"/>
      <c r="G53" s="41"/>
      <c r="H53" s="42"/>
      <c r="I53" s="43"/>
      <c r="J53" s="44"/>
      <c r="K53" s="45"/>
      <c r="L53" s="95"/>
      <c r="M53" s="146"/>
      <c r="N53" s="147"/>
    </row>
    <row r="54" spans="1:14" s="148" customFormat="1" ht="24.75" customHeight="1" x14ac:dyDescent="0.25">
      <c r="A54" s="145">
        <v>50</v>
      </c>
      <c r="B54" s="52"/>
      <c r="C54" s="49"/>
      <c r="D54" s="237"/>
      <c r="E54" s="50"/>
      <c r="F54" s="51"/>
      <c r="G54" s="41"/>
      <c r="H54" s="42"/>
      <c r="I54" s="43"/>
      <c r="J54" s="44"/>
      <c r="K54" s="45"/>
      <c r="L54" s="95"/>
      <c r="M54" s="146"/>
      <c r="N54" s="147"/>
    </row>
    <row r="55" spans="1:14" s="148" customFormat="1" ht="24.75" customHeight="1" x14ac:dyDescent="0.25">
      <c r="A55" s="145">
        <v>51</v>
      </c>
      <c r="B55" s="52"/>
      <c r="C55" s="49"/>
      <c r="D55" s="47"/>
      <c r="E55" s="50"/>
      <c r="F55" s="51"/>
      <c r="G55" s="41"/>
      <c r="H55" s="42"/>
      <c r="I55" s="43"/>
      <c r="J55" s="44"/>
      <c r="K55" s="45"/>
      <c r="L55" s="95"/>
      <c r="M55" s="146"/>
      <c r="N55" s="147"/>
    </row>
    <row r="56" spans="1:14" s="148" customFormat="1" ht="24.75" customHeight="1" x14ac:dyDescent="0.25">
      <c r="A56" s="145">
        <v>52</v>
      </c>
      <c r="B56" s="52"/>
      <c r="C56" s="49"/>
      <c r="D56" s="47"/>
      <c r="E56" s="50"/>
      <c r="F56" s="51"/>
      <c r="G56" s="41"/>
      <c r="H56" s="42"/>
      <c r="I56" s="43"/>
      <c r="J56" s="44"/>
      <c r="K56" s="45"/>
      <c r="L56" s="95"/>
      <c r="M56" s="146"/>
      <c r="N56" s="147"/>
    </row>
    <row r="57" spans="1:14" s="148" customFormat="1" ht="24.75" customHeight="1" x14ac:dyDescent="0.25">
      <c r="A57" s="145">
        <v>53</v>
      </c>
      <c r="B57" s="52"/>
      <c r="C57" s="49"/>
      <c r="D57" s="237"/>
      <c r="E57" s="50"/>
      <c r="F57" s="51"/>
      <c r="G57" s="41"/>
      <c r="H57" s="42"/>
      <c r="I57" s="43"/>
      <c r="J57" s="44"/>
      <c r="K57" s="45"/>
      <c r="L57" s="95"/>
      <c r="M57" s="146"/>
      <c r="N57" s="147"/>
    </row>
    <row r="58" spans="1:14" s="148" customFormat="1" ht="24.75" customHeight="1" x14ac:dyDescent="0.25">
      <c r="A58" s="145">
        <v>54</v>
      </c>
      <c r="B58" s="52"/>
      <c r="C58" s="49"/>
      <c r="D58" s="237"/>
      <c r="E58" s="50"/>
      <c r="F58" s="51"/>
      <c r="G58" s="41"/>
      <c r="H58" s="42"/>
      <c r="I58" s="43"/>
      <c r="J58" s="44"/>
      <c r="K58" s="45"/>
      <c r="L58" s="95"/>
      <c r="M58" s="146"/>
      <c r="N58" s="147"/>
    </row>
    <row r="59" spans="1:14" s="148" customFormat="1" ht="24.75" customHeight="1" x14ac:dyDescent="0.25">
      <c r="A59" s="145">
        <v>55</v>
      </c>
      <c r="B59" s="52"/>
      <c r="C59" s="49"/>
      <c r="D59" s="237"/>
      <c r="E59" s="50"/>
      <c r="F59" s="51"/>
      <c r="G59" s="41"/>
      <c r="H59" s="42"/>
      <c r="I59" s="43"/>
      <c r="J59" s="44"/>
      <c r="K59" s="45"/>
      <c r="L59" s="95"/>
      <c r="M59" s="146"/>
      <c r="N59" s="147"/>
    </row>
    <row r="60" spans="1:14" s="148" customFormat="1" ht="24.75" customHeight="1" x14ac:dyDescent="0.25">
      <c r="A60" s="145">
        <v>56</v>
      </c>
      <c r="B60" s="52"/>
      <c r="C60" s="49"/>
      <c r="D60" s="237"/>
      <c r="E60" s="50"/>
      <c r="F60" s="51"/>
      <c r="G60" s="41"/>
      <c r="H60" s="42"/>
      <c r="I60" s="43"/>
      <c r="J60" s="44"/>
      <c r="K60" s="45"/>
      <c r="L60" s="95"/>
      <c r="M60" s="146"/>
      <c r="N60" s="147"/>
    </row>
    <row r="61" spans="1:14" s="148" customFormat="1" ht="24.75" customHeight="1" x14ac:dyDescent="0.25">
      <c r="A61" s="145">
        <v>57</v>
      </c>
      <c r="B61" s="52"/>
      <c r="C61" s="49"/>
      <c r="D61" s="237"/>
      <c r="E61" s="50"/>
      <c r="F61" s="51"/>
      <c r="G61" s="41"/>
      <c r="H61" s="42"/>
      <c r="I61" s="43"/>
      <c r="J61" s="44"/>
      <c r="K61" s="45"/>
      <c r="L61" s="95"/>
      <c r="M61" s="146"/>
      <c r="N61" s="147"/>
    </row>
    <row r="62" spans="1:14" s="148" customFormat="1" ht="24.75" customHeight="1" x14ac:dyDescent="0.25">
      <c r="A62" s="145">
        <v>58</v>
      </c>
      <c r="B62" s="52"/>
      <c r="C62" s="49"/>
      <c r="D62" s="237"/>
      <c r="E62" s="50"/>
      <c r="F62" s="51"/>
      <c r="G62" s="41"/>
      <c r="H62" s="42"/>
      <c r="I62" s="43"/>
      <c r="J62" s="44"/>
      <c r="K62" s="45"/>
      <c r="L62" s="95"/>
      <c r="M62" s="146"/>
      <c r="N62" s="147"/>
    </row>
    <row r="63" spans="1:14" s="148" customFormat="1" ht="24.75" customHeight="1" x14ac:dyDescent="0.25">
      <c r="A63" s="145">
        <v>59</v>
      </c>
      <c r="B63" s="52"/>
      <c r="C63" s="49"/>
      <c r="D63" s="237"/>
      <c r="E63" s="50"/>
      <c r="F63" s="51"/>
      <c r="G63" s="41"/>
      <c r="H63" s="42"/>
      <c r="I63" s="43"/>
      <c r="J63" s="44"/>
      <c r="K63" s="45"/>
      <c r="L63" s="95"/>
      <c r="M63" s="146"/>
      <c r="N63" s="147"/>
    </row>
    <row r="64" spans="1:14" s="148" customFormat="1" ht="24.75" customHeight="1" x14ac:dyDescent="0.25">
      <c r="A64" s="145">
        <v>60</v>
      </c>
      <c r="B64" s="52"/>
      <c r="C64" s="49"/>
      <c r="D64" s="237"/>
      <c r="E64" s="50"/>
      <c r="F64" s="51"/>
      <c r="G64" s="41"/>
      <c r="H64" s="42"/>
      <c r="I64" s="43"/>
      <c r="J64" s="44"/>
      <c r="K64" s="45"/>
      <c r="L64" s="95"/>
      <c r="M64" s="146"/>
      <c r="N64" s="147"/>
    </row>
    <row r="65" spans="1:14" s="148" customFormat="1" ht="24.75" customHeight="1" x14ac:dyDescent="0.25">
      <c r="A65" s="145">
        <v>61</v>
      </c>
      <c r="B65" s="52"/>
      <c r="C65" s="49"/>
      <c r="D65" s="237"/>
      <c r="E65" s="50"/>
      <c r="F65" s="51"/>
      <c r="G65" s="41"/>
      <c r="H65" s="42"/>
      <c r="I65" s="43"/>
      <c r="J65" s="44"/>
      <c r="K65" s="45"/>
      <c r="L65" s="95"/>
      <c r="M65" s="146"/>
      <c r="N65" s="147"/>
    </row>
    <row r="66" spans="1:14" s="148" customFormat="1" ht="24.75" customHeight="1" x14ac:dyDescent="0.25">
      <c r="A66" s="145">
        <v>62</v>
      </c>
      <c r="B66" s="94"/>
      <c r="C66" s="49"/>
      <c r="D66" s="237"/>
      <c r="E66" s="50"/>
      <c r="F66" s="51"/>
      <c r="G66" s="41"/>
      <c r="H66" s="42"/>
      <c r="I66" s="43"/>
      <c r="J66" s="44"/>
      <c r="K66" s="45"/>
      <c r="L66" s="95"/>
      <c r="M66" s="146"/>
      <c r="N66" s="147"/>
    </row>
    <row r="67" spans="1:14" s="148" customFormat="1" ht="24.75" customHeight="1" x14ac:dyDescent="0.25">
      <c r="A67" s="145">
        <v>63</v>
      </c>
      <c r="B67" s="94"/>
      <c r="C67" s="49"/>
      <c r="D67" s="237"/>
      <c r="E67" s="50"/>
      <c r="F67" s="51"/>
      <c r="G67" s="41"/>
      <c r="H67" s="42"/>
      <c r="I67" s="43"/>
      <c r="J67" s="44"/>
      <c r="K67" s="45"/>
      <c r="L67" s="95"/>
      <c r="M67" s="146"/>
      <c r="N67" s="147"/>
    </row>
    <row r="68" spans="1:14" s="148" customFormat="1" ht="24.75" customHeight="1" x14ac:dyDescent="0.25">
      <c r="A68" s="145">
        <v>64</v>
      </c>
      <c r="B68" s="52"/>
      <c r="C68" s="49"/>
      <c r="D68" s="237"/>
      <c r="E68" s="50"/>
      <c r="F68" s="51"/>
      <c r="G68" s="41"/>
      <c r="H68" s="42"/>
      <c r="I68" s="43"/>
      <c r="J68" s="44"/>
      <c r="K68" s="45"/>
      <c r="L68" s="95"/>
      <c r="M68" s="146"/>
      <c r="N68" s="147"/>
    </row>
    <row r="69" spans="1:14" s="148" customFormat="1" ht="24.75" customHeight="1" x14ac:dyDescent="0.25">
      <c r="A69" s="145">
        <v>65</v>
      </c>
      <c r="B69" s="52"/>
      <c r="C69" s="49"/>
      <c r="D69" s="237"/>
      <c r="E69" s="50"/>
      <c r="F69" s="51"/>
      <c r="G69" s="41"/>
      <c r="H69" s="42"/>
      <c r="I69" s="43"/>
      <c r="J69" s="44"/>
      <c r="K69" s="45"/>
      <c r="L69" s="95"/>
      <c r="M69" s="146"/>
      <c r="N69" s="147"/>
    </row>
    <row r="70" spans="1:14" s="148" customFormat="1" ht="24.75" customHeight="1" x14ac:dyDescent="0.25">
      <c r="A70" s="145">
        <v>66</v>
      </c>
      <c r="B70" s="52"/>
      <c r="C70" s="49"/>
      <c r="D70" s="237"/>
      <c r="E70" s="50"/>
      <c r="F70" s="51"/>
      <c r="G70" s="41"/>
      <c r="H70" s="42"/>
      <c r="I70" s="43"/>
      <c r="J70" s="44"/>
      <c r="K70" s="45"/>
      <c r="L70" s="95"/>
      <c r="M70" s="146"/>
      <c r="N70" s="147"/>
    </row>
    <row r="71" spans="1:14" s="148" customFormat="1" ht="24.75" customHeight="1" x14ac:dyDescent="0.25">
      <c r="A71" s="145">
        <v>67</v>
      </c>
      <c r="B71" s="52"/>
      <c r="C71" s="49"/>
      <c r="D71" s="237"/>
      <c r="E71" s="50"/>
      <c r="F71" s="51"/>
      <c r="G71" s="41"/>
      <c r="H71" s="42"/>
      <c r="I71" s="43"/>
      <c r="J71" s="44"/>
      <c r="K71" s="45"/>
      <c r="L71" s="95"/>
      <c r="M71" s="146"/>
      <c r="N71" s="147"/>
    </row>
    <row r="72" spans="1:14" s="148" customFormat="1" ht="24.75" customHeight="1" x14ac:dyDescent="0.25">
      <c r="A72" s="145">
        <v>68</v>
      </c>
      <c r="B72" s="52"/>
      <c r="C72" s="49"/>
      <c r="D72" s="237"/>
      <c r="E72" s="50"/>
      <c r="F72" s="51"/>
      <c r="G72" s="41"/>
      <c r="H72" s="42"/>
      <c r="I72" s="43"/>
      <c r="J72" s="44"/>
      <c r="K72" s="45"/>
      <c r="L72" s="95"/>
      <c r="M72" s="146"/>
      <c r="N72" s="147"/>
    </row>
    <row r="73" spans="1:14" s="148" customFormat="1" ht="24.75" customHeight="1" x14ac:dyDescent="0.25">
      <c r="A73" s="145">
        <v>69</v>
      </c>
      <c r="B73" s="52"/>
      <c r="C73" s="49"/>
      <c r="D73" s="237"/>
      <c r="E73" s="50"/>
      <c r="F73" s="51"/>
      <c r="G73" s="41"/>
      <c r="H73" s="42"/>
      <c r="I73" s="43"/>
      <c r="J73" s="44"/>
      <c r="K73" s="45"/>
      <c r="L73" s="95"/>
      <c r="M73" s="146"/>
      <c r="N73" s="147"/>
    </row>
    <row r="74" spans="1:14" s="148" customFormat="1" ht="24.75" customHeight="1" x14ac:dyDescent="0.25">
      <c r="A74" s="145">
        <v>70</v>
      </c>
      <c r="B74" s="52"/>
      <c r="C74" s="49"/>
      <c r="D74" s="237"/>
      <c r="E74" s="50"/>
      <c r="F74" s="51"/>
      <c r="G74" s="41"/>
      <c r="H74" s="42"/>
      <c r="I74" s="43"/>
      <c r="J74" s="44"/>
      <c r="K74" s="45"/>
      <c r="L74" s="95"/>
      <c r="M74" s="146"/>
      <c r="N74" s="147"/>
    </row>
    <row r="75" spans="1:14" s="148" customFormat="1" ht="24.75" customHeight="1" x14ac:dyDescent="0.25">
      <c r="A75" s="145">
        <v>71</v>
      </c>
      <c r="B75" s="52"/>
      <c r="C75" s="49"/>
      <c r="D75" s="237"/>
      <c r="E75" s="50"/>
      <c r="F75" s="51"/>
      <c r="G75" s="41"/>
      <c r="H75" s="42"/>
      <c r="I75" s="43"/>
      <c r="J75" s="44"/>
      <c r="K75" s="45"/>
      <c r="L75" s="95"/>
      <c r="M75" s="146"/>
      <c r="N75" s="147"/>
    </row>
    <row r="76" spans="1:14" s="148" customFormat="1" ht="24.75" customHeight="1" x14ac:dyDescent="0.25">
      <c r="A76" s="145">
        <v>72</v>
      </c>
      <c r="B76" s="52"/>
      <c r="C76" s="49"/>
      <c r="D76" s="237"/>
      <c r="E76" s="50"/>
      <c r="F76" s="51"/>
      <c r="G76" s="41"/>
      <c r="H76" s="42"/>
      <c r="I76" s="43"/>
      <c r="J76" s="44"/>
      <c r="K76" s="45"/>
      <c r="L76" s="95"/>
      <c r="M76" s="146"/>
      <c r="N76" s="147"/>
    </row>
    <row r="77" spans="1:14" s="148" customFormat="1" ht="24.75" customHeight="1" x14ac:dyDescent="0.25">
      <c r="A77" s="145">
        <v>73</v>
      </c>
      <c r="B77" s="52"/>
      <c r="C77" s="49"/>
      <c r="D77" s="237"/>
      <c r="E77" s="50"/>
      <c r="F77" s="51"/>
      <c r="G77" s="41"/>
      <c r="H77" s="42"/>
      <c r="I77" s="43"/>
      <c r="J77" s="44"/>
      <c r="K77" s="45"/>
      <c r="L77" s="95"/>
      <c r="M77" s="146"/>
      <c r="N77" s="147"/>
    </row>
    <row r="78" spans="1:14" s="148" customFormat="1" ht="24.75" customHeight="1" x14ac:dyDescent="0.25">
      <c r="A78" s="145">
        <v>74</v>
      </c>
      <c r="B78" s="52"/>
      <c r="C78" s="49"/>
      <c r="D78" s="237"/>
      <c r="E78" s="50"/>
      <c r="F78" s="51"/>
      <c r="G78" s="41"/>
      <c r="H78" s="42"/>
      <c r="I78" s="43"/>
      <c r="J78" s="44"/>
      <c r="K78" s="45"/>
      <c r="L78" s="95"/>
      <c r="M78" s="146"/>
      <c r="N78" s="147"/>
    </row>
    <row r="79" spans="1:14" s="148" customFormat="1" ht="24.75" customHeight="1" x14ac:dyDescent="0.25">
      <c r="A79" s="145">
        <v>75</v>
      </c>
      <c r="B79" s="52"/>
      <c r="C79" s="49"/>
      <c r="D79" s="237"/>
      <c r="E79" s="50"/>
      <c r="F79" s="51"/>
      <c r="G79" s="41"/>
      <c r="H79" s="42"/>
      <c r="I79" s="43"/>
      <c r="J79" s="44"/>
      <c r="K79" s="45"/>
      <c r="L79" s="95"/>
      <c r="M79" s="146"/>
      <c r="N79" s="147"/>
    </row>
    <row r="80" spans="1:14" s="148" customFormat="1" ht="24.75" customHeight="1" x14ac:dyDescent="0.25">
      <c r="A80" s="145">
        <v>76</v>
      </c>
      <c r="B80" s="52"/>
      <c r="C80" s="49"/>
      <c r="D80" s="237"/>
      <c r="E80" s="50"/>
      <c r="F80" s="51"/>
      <c r="G80" s="41"/>
      <c r="H80" s="42"/>
      <c r="I80" s="43"/>
      <c r="J80" s="44"/>
      <c r="K80" s="45"/>
      <c r="L80" s="95"/>
      <c r="M80" s="146"/>
      <c r="N80" s="147"/>
    </row>
    <row r="81" spans="1:14" s="148" customFormat="1" ht="24.75" customHeight="1" x14ac:dyDescent="0.25">
      <c r="A81" s="145">
        <v>77</v>
      </c>
      <c r="B81" s="52"/>
      <c r="C81" s="49"/>
      <c r="D81" s="239"/>
      <c r="E81" s="50"/>
      <c r="F81" s="51"/>
      <c r="G81" s="41"/>
      <c r="H81" s="42"/>
      <c r="I81" s="43"/>
      <c r="J81" s="44"/>
      <c r="K81" s="45"/>
      <c r="L81" s="95"/>
      <c r="M81" s="146"/>
      <c r="N81" s="147"/>
    </row>
    <row r="82" spans="1:14" s="148" customFormat="1" ht="24.75" customHeight="1" x14ac:dyDescent="0.25">
      <c r="A82" s="145">
        <v>78</v>
      </c>
      <c r="B82" s="52"/>
      <c r="C82" s="49"/>
      <c r="D82" s="240"/>
      <c r="E82" s="50"/>
      <c r="F82" s="51"/>
      <c r="G82" s="41"/>
      <c r="H82" s="42"/>
      <c r="I82" s="43"/>
      <c r="J82" s="44"/>
      <c r="K82" s="45"/>
      <c r="L82" s="95"/>
      <c r="M82" s="146"/>
      <c r="N82" s="147"/>
    </row>
    <row r="83" spans="1:14" s="148" customFormat="1" ht="24.75" customHeight="1" x14ac:dyDescent="0.25">
      <c r="A83" s="145">
        <v>79</v>
      </c>
      <c r="B83" s="52"/>
      <c r="C83" s="49"/>
      <c r="D83" s="240"/>
      <c r="E83" s="50"/>
      <c r="F83" s="51"/>
      <c r="G83" s="41"/>
      <c r="H83" s="42"/>
      <c r="I83" s="43"/>
      <c r="J83" s="44"/>
      <c r="K83" s="45"/>
      <c r="L83" s="95"/>
      <c r="M83" s="146"/>
      <c r="N83" s="147"/>
    </row>
    <row r="84" spans="1:14" s="148" customFormat="1" ht="24.75" customHeight="1" x14ac:dyDescent="0.25">
      <c r="A84" s="145">
        <v>80</v>
      </c>
      <c r="B84" s="52"/>
      <c r="C84" s="49"/>
      <c r="D84" s="240"/>
      <c r="E84" s="50"/>
      <c r="F84" s="51"/>
      <c r="G84" s="41"/>
      <c r="H84" s="42"/>
      <c r="I84" s="43"/>
      <c r="J84" s="44"/>
      <c r="K84" s="45"/>
      <c r="L84" s="95"/>
      <c r="M84" s="146"/>
      <c r="N84" s="147"/>
    </row>
    <row r="85" spans="1:14" s="148" customFormat="1" ht="24.75" customHeight="1" x14ac:dyDescent="0.25">
      <c r="A85" s="145">
        <v>81</v>
      </c>
      <c r="B85" s="52"/>
      <c r="C85" s="49"/>
      <c r="D85" s="241"/>
      <c r="E85" s="50"/>
      <c r="F85" s="51"/>
      <c r="G85" s="41"/>
      <c r="H85" s="42"/>
      <c r="I85" s="43"/>
      <c r="J85" s="44"/>
      <c r="K85" s="45"/>
      <c r="L85" s="95"/>
      <c r="M85" s="146"/>
      <c r="N85" s="147"/>
    </row>
    <row r="86" spans="1:14" s="148" customFormat="1" ht="24.75" customHeight="1" x14ac:dyDescent="0.25">
      <c r="A86" s="145">
        <v>82</v>
      </c>
      <c r="B86" s="52"/>
      <c r="C86" s="49"/>
      <c r="D86" s="242"/>
      <c r="E86" s="50"/>
      <c r="F86" s="51"/>
      <c r="G86" s="41"/>
      <c r="H86" s="42"/>
      <c r="I86" s="43"/>
      <c r="J86" s="44"/>
      <c r="K86" s="45"/>
      <c r="L86" s="95"/>
      <c r="M86" s="146"/>
      <c r="N86" s="147"/>
    </row>
    <row r="87" spans="1:14" s="148" customFormat="1" ht="24.75" customHeight="1" x14ac:dyDescent="0.25">
      <c r="A87" s="145">
        <v>83</v>
      </c>
      <c r="B87" s="52"/>
      <c r="C87" s="49"/>
      <c r="D87" s="242"/>
      <c r="E87" s="50"/>
      <c r="F87" s="51"/>
      <c r="G87" s="41"/>
      <c r="H87" s="42"/>
      <c r="I87" s="43"/>
      <c r="J87" s="44"/>
      <c r="K87" s="45"/>
      <c r="L87" s="95"/>
      <c r="M87" s="146"/>
      <c r="N87" s="147"/>
    </row>
    <row r="88" spans="1:14" s="148" customFormat="1" ht="24.75" customHeight="1" x14ac:dyDescent="0.25">
      <c r="A88" s="145">
        <v>84</v>
      </c>
      <c r="B88" s="52"/>
      <c r="C88" s="49"/>
      <c r="D88" s="242"/>
      <c r="E88" s="50"/>
      <c r="F88" s="51"/>
      <c r="G88" s="41"/>
      <c r="H88" s="42"/>
      <c r="I88" s="43"/>
      <c r="J88" s="44"/>
      <c r="K88" s="45"/>
      <c r="L88" s="95"/>
      <c r="M88" s="146"/>
      <c r="N88" s="147"/>
    </row>
    <row r="89" spans="1:14" s="148" customFormat="1" ht="24.75" customHeight="1" x14ac:dyDescent="0.25">
      <c r="A89" s="145">
        <v>85</v>
      </c>
      <c r="B89" s="52"/>
      <c r="C89" s="49"/>
      <c r="D89" s="242"/>
      <c r="E89" s="50"/>
      <c r="F89" s="51"/>
      <c r="G89" s="41"/>
      <c r="H89" s="42"/>
      <c r="I89" s="43"/>
      <c r="J89" s="44"/>
      <c r="K89" s="45"/>
      <c r="L89" s="95"/>
      <c r="M89" s="146"/>
      <c r="N89" s="147"/>
    </row>
    <row r="90" spans="1:14" s="148" customFormat="1" ht="24.75" customHeight="1" x14ac:dyDescent="0.25">
      <c r="A90" s="145">
        <v>86</v>
      </c>
      <c r="B90" s="52"/>
      <c r="C90" s="49"/>
      <c r="D90" s="242"/>
      <c r="E90" s="50"/>
      <c r="F90" s="51"/>
      <c r="G90" s="41"/>
      <c r="H90" s="42"/>
      <c r="I90" s="43"/>
      <c r="J90" s="44"/>
      <c r="K90" s="45"/>
      <c r="L90" s="95"/>
      <c r="M90" s="146"/>
      <c r="N90" s="147"/>
    </row>
    <row r="91" spans="1:14" s="148" customFormat="1" ht="24.75" customHeight="1" x14ac:dyDescent="0.25">
      <c r="A91" s="145">
        <v>87</v>
      </c>
      <c r="B91" s="94"/>
      <c r="C91" s="49"/>
      <c r="D91" s="242"/>
      <c r="E91" s="50"/>
      <c r="F91" s="51"/>
      <c r="G91" s="41"/>
      <c r="H91" s="42"/>
      <c r="I91" s="43"/>
      <c r="J91" s="44"/>
      <c r="K91" s="45"/>
      <c r="L91" s="95"/>
      <c r="M91" s="146"/>
      <c r="N91" s="147"/>
    </row>
    <row r="92" spans="1:14" s="148" customFormat="1" ht="24.75" customHeight="1" x14ac:dyDescent="0.25">
      <c r="A92" s="145">
        <v>88</v>
      </c>
      <c r="B92" s="94"/>
      <c r="C92" s="49"/>
      <c r="D92" s="242"/>
      <c r="E92" s="50"/>
      <c r="F92" s="51"/>
      <c r="G92" s="41"/>
      <c r="H92" s="42"/>
      <c r="I92" s="43"/>
      <c r="J92" s="44"/>
      <c r="K92" s="45"/>
      <c r="L92" s="95"/>
      <c r="M92" s="146"/>
      <c r="N92" s="147"/>
    </row>
    <row r="93" spans="1:14" s="148" customFormat="1" ht="24.75" customHeight="1" x14ac:dyDescent="0.25">
      <c r="A93" s="145">
        <v>89</v>
      </c>
      <c r="B93" s="52"/>
      <c r="C93" s="49"/>
      <c r="D93" s="242"/>
      <c r="E93" s="50"/>
      <c r="F93" s="51"/>
      <c r="G93" s="41"/>
      <c r="H93" s="42"/>
      <c r="I93" s="43"/>
      <c r="J93" s="44"/>
      <c r="K93" s="45"/>
      <c r="L93" s="95"/>
      <c r="M93" s="146"/>
      <c r="N93" s="147"/>
    </row>
    <row r="94" spans="1:14" s="148" customFormat="1" ht="24.75" customHeight="1" x14ac:dyDescent="0.25">
      <c r="A94" s="145">
        <v>90</v>
      </c>
      <c r="B94" s="52"/>
      <c r="C94" s="49"/>
      <c r="D94" s="242"/>
      <c r="E94" s="50"/>
      <c r="F94" s="51"/>
      <c r="G94" s="41"/>
      <c r="H94" s="42"/>
      <c r="I94" s="43"/>
      <c r="J94" s="44"/>
      <c r="K94" s="45"/>
      <c r="L94" s="95"/>
      <c r="M94" s="146"/>
      <c r="N94" s="147"/>
    </row>
    <row r="95" spans="1:14" s="148" customFormat="1" ht="24.75" customHeight="1" x14ac:dyDescent="0.25">
      <c r="A95" s="145">
        <v>91</v>
      </c>
      <c r="B95" s="52"/>
      <c r="C95" s="49"/>
      <c r="D95" s="242"/>
      <c r="E95" s="50"/>
      <c r="F95" s="51"/>
      <c r="G95" s="41"/>
      <c r="H95" s="42"/>
      <c r="I95" s="43"/>
      <c r="J95" s="44"/>
      <c r="K95" s="45"/>
      <c r="L95" s="95"/>
      <c r="M95" s="146"/>
      <c r="N95" s="147"/>
    </row>
    <row r="96" spans="1:14" s="148" customFormat="1" ht="24.75" customHeight="1" x14ac:dyDescent="0.25">
      <c r="A96" s="145">
        <v>92</v>
      </c>
      <c r="B96" s="52"/>
      <c r="C96" s="49"/>
      <c r="D96" s="242"/>
      <c r="E96" s="50"/>
      <c r="F96" s="51"/>
      <c r="G96" s="41"/>
      <c r="H96" s="42"/>
      <c r="I96" s="43"/>
      <c r="J96" s="44"/>
      <c r="K96" s="45"/>
      <c r="L96" s="95"/>
      <c r="M96" s="146"/>
      <c r="N96" s="147"/>
    </row>
    <row r="97" spans="1:14" s="148" customFormat="1" ht="24.75" customHeight="1" x14ac:dyDescent="0.25">
      <c r="A97" s="145">
        <v>93</v>
      </c>
      <c r="B97" s="52"/>
      <c r="C97" s="49"/>
      <c r="D97" s="242"/>
      <c r="E97" s="50"/>
      <c r="F97" s="51"/>
      <c r="G97" s="41"/>
      <c r="H97" s="42"/>
      <c r="I97" s="43"/>
      <c r="J97" s="44"/>
      <c r="K97" s="45"/>
      <c r="L97" s="95"/>
      <c r="M97" s="146"/>
      <c r="N97" s="147"/>
    </row>
    <row r="98" spans="1:14" s="148" customFormat="1" ht="24.75" customHeight="1" x14ac:dyDescent="0.25">
      <c r="A98" s="145">
        <v>94</v>
      </c>
      <c r="B98" s="52"/>
      <c r="C98" s="49"/>
      <c r="D98" s="242"/>
      <c r="E98" s="50"/>
      <c r="F98" s="51"/>
      <c r="G98" s="41"/>
      <c r="H98" s="42"/>
      <c r="I98" s="43"/>
      <c r="J98" s="44"/>
      <c r="K98" s="45"/>
      <c r="L98" s="95"/>
      <c r="M98" s="146"/>
      <c r="N98" s="147"/>
    </row>
    <row r="99" spans="1:14" s="148" customFormat="1" ht="24.75" customHeight="1" x14ac:dyDescent="0.25">
      <c r="A99" s="145">
        <v>95</v>
      </c>
      <c r="B99" s="52"/>
      <c r="C99" s="49"/>
      <c r="D99" s="242"/>
      <c r="E99" s="50"/>
      <c r="F99" s="51"/>
      <c r="G99" s="41"/>
      <c r="H99" s="42"/>
      <c r="I99" s="43"/>
      <c r="J99" s="44"/>
      <c r="K99" s="45"/>
      <c r="L99" s="95"/>
      <c r="M99" s="146"/>
      <c r="N99" s="147"/>
    </row>
    <row r="100" spans="1:14" s="148" customFormat="1" ht="24.75" customHeight="1" x14ac:dyDescent="0.25">
      <c r="A100" s="145">
        <v>96</v>
      </c>
      <c r="B100" s="52"/>
      <c r="C100" s="49"/>
      <c r="D100" s="242"/>
      <c r="E100" s="50"/>
      <c r="F100" s="51"/>
      <c r="G100" s="41"/>
      <c r="H100" s="42"/>
      <c r="I100" s="43"/>
      <c r="J100" s="44"/>
      <c r="K100" s="45"/>
      <c r="L100" s="95"/>
      <c r="M100" s="146"/>
      <c r="N100" s="147"/>
    </row>
    <row r="101" spans="1:14" s="148" customFormat="1" ht="24.75" customHeight="1" x14ac:dyDescent="0.25">
      <c r="A101" s="145">
        <v>97</v>
      </c>
      <c r="B101" s="52"/>
      <c r="C101" s="49"/>
      <c r="D101" s="242"/>
      <c r="E101" s="50"/>
      <c r="F101" s="51"/>
      <c r="G101" s="41"/>
      <c r="H101" s="42"/>
      <c r="I101" s="43"/>
      <c r="J101" s="44"/>
      <c r="K101" s="45"/>
      <c r="L101" s="95"/>
      <c r="M101" s="146"/>
      <c r="N101" s="147"/>
    </row>
    <row r="102" spans="1:14" s="148" customFormat="1" ht="24.75" customHeight="1" x14ac:dyDescent="0.25">
      <c r="A102" s="145">
        <v>98</v>
      </c>
      <c r="B102" s="52"/>
      <c r="C102" s="49"/>
      <c r="D102" s="243"/>
      <c r="E102" s="50"/>
      <c r="F102" s="51"/>
      <c r="G102" s="41"/>
      <c r="H102" s="42"/>
      <c r="I102" s="43"/>
      <c r="J102" s="44"/>
      <c r="K102" s="45"/>
      <c r="L102" s="95"/>
      <c r="M102" s="146"/>
      <c r="N102" s="147"/>
    </row>
    <row r="103" spans="1:14" s="148" customFormat="1" ht="24.75" customHeight="1" x14ac:dyDescent="0.25">
      <c r="A103" s="145">
        <v>99</v>
      </c>
      <c r="B103" s="52"/>
      <c r="C103" s="49"/>
      <c r="D103" s="243"/>
      <c r="E103" s="50"/>
      <c r="F103" s="51"/>
      <c r="G103" s="41"/>
      <c r="H103" s="42"/>
      <c r="I103" s="43"/>
      <c r="J103" s="44"/>
      <c r="K103" s="45"/>
      <c r="L103" s="95"/>
      <c r="M103" s="146"/>
      <c r="N103" s="147"/>
    </row>
    <row r="104" spans="1:14" s="148" customFormat="1" ht="24.75" customHeight="1" thickBot="1" x14ac:dyDescent="0.3">
      <c r="A104" s="145">
        <v>100</v>
      </c>
      <c r="B104" s="52"/>
      <c r="C104" s="49"/>
      <c r="D104" s="243"/>
      <c r="E104" s="50"/>
      <c r="F104" s="51"/>
      <c r="G104" s="41"/>
      <c r="H104" s="42"/>
      <c r="I104" s="43"/>
      <c r="J104" s="44"/>
      <c r="K104" s="45"/>
      <c r="L104" s="95"/>
      <c r="M104" s="146"/>
      <c r="N104" s="147"/>
    </row>
    <row r="105" spans="1:14" s="148" customFormat="1" ht="24.75" customHeight="1" thickBot="1" x14ac:dyDescent="0.3">
      <c r="A105" s="145"/>
      <c r="B105" s="124"/>
      <c r="C105" s="149"/>
      <c r="D105" s="283"/>
      <c r="E105" s="125" t="s">
        <v>34</v>
      </c>
      <c r="F105" s="51"/>
      <c r="G105" s="158"/>
      <c r="H105" s="159"/>
      <c r="I105" s="160"/>
      <c r="J105" s="122"/>
      <c r="K105" s="161"/>
      <c r="L105" s="162"/>
      <c r="M105" s="87" t="s">
        <v>46</v>
      </c>
      <c r="N105" s="147"/>
    </row>
    <row r="106" spans="1:14" s="154" customFormat="1" ht="24.75" customHeight="1" thickBot="1" x14ac:dyDescent="0.3">
      <c r="A106" s="150"/>
      <c r="B106" s="151"/>
      <c r="C106" s="151"/>
      <c r="D106" s="132"/>
      <c r="E106" s="152"/>
      <c r="F106" s="163">
        <f>SUM(F5:F105)</f>
        <v>0</v>
      </c>
      <c r="G106" s="163">
        <f t="shared" ref="G106:L106" si="0">SUM(G5:G105)</f>
        <v>0</v>
      </c>
      <c r="H106" s="163">
        <f t="shared" si="0"/>
        <v>0</v>
      </c>
      <c r="I106" s="163">
        <f t="shared" si="0"/>
        <v>0</v>
      </c>
      <c r="J106" s="163">
        <f t="shared" si="0"/>
        <v>0</v>
      </c>
      <c r="K106" s="163">
        <f t="shared" si="0"/>
        <v>0</v>
      </c>
      <c r="L106" s="164">
        <f t="shared" si="0"/>
        <v>0</v>
      </c>
      <c r="M106" s="88">
        <f>SUM(F106:L106)</f>
        <v>0</v>
      </c>
      <c r="N106" s="153"/>
    </row>
    <row r="107" spans="1:14" ht="18" customHeight="1" thickBot="1" x14ac:dyDescent="0.25">
      <c r="B107" s="102"/>
      <c r="C107" s="102"/>
      <c r="E107" s="101"/>
      <c r="L107" s="101"/>
    </row>
    <row r="108" spans="1:14" ht="36" x14ac:dyDescent="0.25">
      <c r="B108" s="102"/>
      <c r="C108" s="102"/>
      <c r="E108" s="101"/>
      <c r="M108" s="89" t="s">
        <v>47</v>
      </c>
    </row>
    <row r="109" spans="1:14" ht="18.75" thickBot="1" x14ac:dyDescent="0.3">
      <c r="B109" s="102"/>
      <c r="C109" s="102"/>
      <c r="E109" s="101"/>
      <c r="M109" s="90">
        <f>'INCOME (A+B=C)'!K84-'EXPENSES (C-D=E)'!M106</f>
        <v>0</v>
      </c>
    </row>
    <row r="110" spans="1:14" x14ac:dyDescent="0.2">
      <c r="B110" s="102"/>
      <c r="C110" s="102"/>
      <c r="E110" s="101"/>
    </row>
    <row r="111" spans="1:14" x14ac:dyDescent="0.2"/>
  </sheetData>
  <sheetProtection algorithmName="SHA-512" hashValue="u+wy21g38HoHesEMcgi53ndcZGsfxDHsE+C9/+Jn0Oiz3eTSRwQcC2HGaoRB3ddRqpQURoNJYeqzKRTHo5tEww==" saltValue="vtlIPfvsvo5m2gkV1W7DHQ==" spinCount="100000" sheet="1" formatCells="0" formatColumns="0" formatRows="0" insertColumns="0" insertRows="0" deleteColumns="0" selectLockedCells="1" sort="0" autoFilter="0" pivotTables="0"/>
  <mergeCells count="1">
    <mergeCell ref="E2:I2"/>
  </mergeCells>
  <printOptions horizontalCentered="1" verticalCentered="1"/>
  <pageMargins left="0.76" right="0.54" top="0.36" bottom="0.38" header="0.3" footer="0.3"/>
  <pageSetup scale="2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-0.249977111117893"/>
    <pageSetUpPr fitToPage="1"/>
  </sheetPr>
  <dimension ref="A1:O35"/>
  <sheetViews>
    <sheetView showGridLines="0" zoomScaleSheetLayoutView="88" workbookViewId="0">
      <selection activeCell="I21" sqref="I21"/>
    </sheetView>
  </sheetViews>
  <sheetFormatPr defaultColWidth="0" defaultRowHeight="14.25" x14ac:dyDescent="0.2"/>
  <cols>
    <col min="1" max="7" width="9.140625" style="3" customWidth="1"/>
    <col min="8" max="8" width="76.7109375" style="3" customWidth="1"/>
    <col min="9" max="9" width="2.28515625" style="3" customWidth="1"/>
    <col min="10" max="10" width="20.85546875" style="15" customWidth="1"/>
    <col min="11" max="11" width="3.28515625" style="3" customWidth="1"/>
    <col min="12" max="12" width="2.5703125" style="3" hidden="1" customWidth="1"/>
    <col min="13" max="15" width="0" style="3" hidden="1" customWidth="1"/>
    <col min="16" max="16384" width="8.85546875" style="3" hidden="1"/>
  </cols>
  <sheetData>
    <row r="1" spans="1:15" ht="25.5" x14ac:dyDescent="0.35">
      <c r="B1" s="53"/>
      <c r="E1" s="70"/>
      <c r="G1" s="70"/>
      <c r="I1" s="71"/>
      <c r="J1" s="69" t="str">
        <f>HYPERLINK("#'START HERE'!a1","RETURN to START")</f>
        <v>RETURN to START</v>
      </c>
      <c r="O1" s="72"/>
    </row>
    <row r="2" spans="1:15" s="6" customFormat="1" ht="40.5" customHeight="1" thickBot="1" x14ac:dyDescent="0.3">
      <c r="A2" s="299" t="str">
        <f>"Bank Statement Reconcilation
" &amp; 'START HERE'!C8 &amp; " - " &amp; 'START HERE'!C9 &amp; ""</f>
        <v xml:space="preserve">Bank Statement Reconcilation
 - </v>
      </c>
      <c r="B2" s="299"/>
      <c r="C2" s="299"/>
      <c r="D2" s="299"/>
      <c r="E2" s="299"/>
      <c r="F2" s="299"/>
      <c r="G2" s="299"/>
      <c r="H2" s="5"/>
      <c r="I2" s="5" t="s">
        <v>23</v>
      </c>
      <c r="J2" s="73" cm="1">
        <f t="array" ref="J2:K2">'START HERE'!B11:C11</f>
        <v>0</v>
      </c>
      <c r="K2" s="6">
        <v>0</v>
      </c>
      <c r="L2" s="7"/>
    </row>
    <row r="3" spans="1:15" s="6" customFormat="1" ht="9.75" customHeight="1" x14ac:dyDescent="0.25">
      <c r="H3" s="8"/>
      <c r="I3" s="8"/>
      <c r="J3" s="8"/>
    </row>
    <row r="4" spans="1:15" s="9" customFormat="1" ht="15.75" x14ac:dyDescent="0.25">
      <c r="H4" s="6" t="s">
        <v>48</v>
      </c>
      <c r="I4" s="6"/>
      <c r="J4" s="10" cm="1">
        <f t="array" ref="J4:K4">'START HERE'!B13:C13</f>
        <v>0</v>
      </c>
      <c r="K4" s="9">
        <v>0</v>
      </c>
    </row>
    <row r="5" spans="1:15" ht="16.5" thickBot="1" x14ac:dyDescent="0.3">
      <c r="H5" s="300" t="str">
        <f>"Current Year Income (" &amp; 'START HERE'!B8 &amp; "" &amp; 'START HERE'!C8 &amp; " - " &amp; 'START HERE'!B9 &amp; "" &amp; 'START HERE'!C9 &amp; ")"</f>
        <v>Current Year Income (June 1,  - May 31, )</v>
      </c>
      <c r="I5" s="300"/>
      <c r="J5" s="300"/>
    </row>
    <row r="6" spans="1:15" ht="15" thickBot="1" x14ac:dyDescent="0.25">
      <c r="H6" s="170" t="s">
        <v>27</v>
      </c>
      <c r="I6" s="11"/>
      <c r="J6" s="12">
        <f>'INCOME (A+B=C)'!E81</f>
        <v>0</v>
      </c>
    </row>
    <row r="7" spans="1:15" ht="15" thickBot="1" x14ac:dyDescent="0.25">
      <c r="H7" s="171" t="s">
        <v>28</v>
      </c>
      <c r="I7" s="11"/>
      <c r="J7" s="12">
        <f>'INCOME (A+B=C)'!F81</f>
        <v>0</v>
      </c>
      <c r="K7" s="13"/>
    </row>
    <row r="8" spans="1:15" ht="15" thickBot="1" x14ac:dyDescent="0.25">
      <c r="H8" s="172" t="s">
        <v>29</v>
      </c>
      <c r="I8" s="11"/>
      <c r="J8" s="12">
        <f>'INCOME (A+B=C)'!G81</f>
        <v>0</v>
      </c>
      <c r="K8" s="13"/>
    </row>
    <row r="9" spans="1:15" ht="15" thickBot="1" x14ac:dyDescent="0.25">
      <c r="H9" s="173" t="s">
        <v>30</v>
      </c>
      <c r="I9" s="11"/>
      <c r="J9" s="12">
        <f>'INCOME (A+B=C)'!H81</f>
        <v>0</v>
      </c>
      <c r="K9" s="13"/>
    </row>
    <row r="10" spans="1:15" ht="15" thickBot="1" x14ac:dyDescent="0.25">
      <c r="H10" s="174" t="s">
        <v>31</v>
      </c>
      <c r="I10" s="11"/>
      <c r="J10" s="12">
        <f>'INCOME (A+B=C)'!I81</f>
        <v>0</v>
      </c>
    </row>
    <row r="11" spans="1:15" x14ac:dyDescent="0.2">
      <c r="H11" s="175" t="s">
        <v>32</v>
      </c>
      <c r="I11" s="11"/>
      <c r="J11" s="12">
        <f>'INCOME (A+B=C)'!J81</f>
        <v>0</v>
      </c>
    </row>
    <row r="12" spans="1:15" ht="15.75" x14ac:dyDescent="0.25">
      <c r="H12" s="14" t="s">
        <v>35</v>
      </c>
      <c r="I12" s="11"/>
      <c r="J12" s="10">
        <f>SUM(J6:J11)</f>
        <v>0</v>
      </c>
    </row>
    <row r="13" spans="1:15" ht="15.75" x14ac:dyDescent="0.25">
      <c r="H13" s="14" t="s">
        <v>49</v>
      </c>
      <c r="I13" s="14"/>
      <c r="J13" s="10">
        <f>J4+J12</f>
        <v>0</v>
      </c>
    </row>
    <row r="14" spans="1:15" ht="15.75" x14ac:dyDescent="0.25">
      <c r="I14" s="14"/>
    </row>
    <row r="15" spans="1:15" ht="16.5" thickBot="1" x14ac:dyDescent="0.3">
      <c r="H15" s="16" t="str">
        <f>"Expenses (" &amp; 'START HERE'!B8 &amp; "" &amp; 'START HERE'!C8 &amp; " - " &amp; 'START HERE'!B9 &amp; "" &amp; 'START HERE'!C9 &amp; ")"</f>
        <v>Expenses (June 1,  - May 31, )</v>
      </c>
      <c r="I15" s="17"/>
      <c r="J15" s="18"/>
    </row>
    <row r="16" spans="1:15" ht="15" thickBot="1" x14ac:dyDescent="0.25">
      <c r="H16" s="19" t="s">
        <v>39</v>
      </c>
      <c r="I16" s="11"/>
      <c r="J16" s="12">
        <f>'EXPENSES (C-D=E)'!F106</f>
        <v>0</v>
      </c>
    </row>
    <row r="17" spans="1:12" ht="15" thickBot="1" x14ac:dyDescent="0.25">
      <c r="H17" s="20" t="s">
        <v>40</v>
      </c>
      <c r="I17" s="11"/>
      <c r="J17" s="12">
        <f>'EXPENSES (C-D=E)'!G106</f>
        <v>0</v>
      </c>
    </row>
    <row r="18" spans="1:12" ht="15" thickBot="1" x14ac:dyDescent="0.25">
      <c r="A18" s="21"/>
      <c r="H18" s="22" t="s">
        <v>41</v>
      </c>
      <c r="I18" s="11"/>
      <c r="J18" s="12">
        <f>'EXPENSES (C-D=E)'!H106</f>
        <v>0</v>
      </c>
      <c r="K18" s="23"/>
      <c r="L18" s="24"/>
    </row>
    <row r="19" spans="1:12" s="29" customFormat="1" ht="15" thickBot="1" x14ac:dyDescent="0.25">
      <c r="A19" s="25"/>
      <c r="G19" s="26"/>
      <c r="H19" s="27" t="s">
        <v>42</v>
      </c>
      <c r="I19" s="26"/>
      <c r="J19" s="12">
        <f>'EXPENSES (C-D=E)'!I106</f>
        <v>0</v>
      </c>
      <c r="K19" s="28"/>
      <c r="L19" s="25"/>
    </row>
    <row r="20" spans="1:12" s="31" customFormat="1" ht="15" thickBot="1" x14ac:dyDescent="0.25">
      <c r="A20" s="24"/>
      <c r="B20" s="29"/>
      <c r="C20" s="29"/>
      <c r="D20" s="29"/>
      <c r="E20" s="29"/>
      <c r="F20" s="29"/>
      <c r="G20" s="26"/>
      <c r="H20" s="30" t="s">
        <v>43</v>
      </c>
      <c r="I20" s="26"/>
      <c r="J20" s="12">
        <f>'EXPENSES (C-D=E)'!J106</f>
        <v>0</v>
      </c>
      <c r="K20" s="28"/>
      <c r="L20" s="25"/>
    </row>
    <row r="21" spans="1:12" ht="15" thickBot="1" x14ac:dyDescent="0.25">
      <c r="A21" s="32"/>
      <c r="H21" s="33" t="s">
        <v>44</v>
      </c>
      <c r="I21" s="26"/>
      <c r="J21" s="12">
        <f>'EXPENSES (C-D=E)'!K106</f>
        <v>0</v>
      </c>
    </row>
    <row r="22" spans="1:12" x14ac:dyDescent="0.2">
      <c r="H22" s="34" t="s">
        <v>50</v>
      </c>
      <c r="I22" s="26"/>
      <c r="J22" s="12">
        <f>'EXPENSES (C-D=E)'!L106</f>
        <v>0</v>
      </c>
      <c r="K22" s="13"/>
    </row>
    <row r="23" spans="1:12" s="9" customFormat="1" ht="15.75" customHeight="1" thickBot="1" x14ac:dyDescent="0.3">
      <c r="H23" s="6" t="s">
        <v>46</v>
      </c>
      <c r="I23" s="1"/>
      <c r="J23" s="35">
        <f>SUM(J16:J22)</f>
        <v>0</v>
      </c>
    </row>
    <row r="24" spans="1:12" s="9" customFormat="1" ht="15.75" customHeight="1" thickBot="1" x14ac:dyDescent="0.3">
      <c r="H24" s="6" t="s">
        <v>51</v>
      </c>
      <c r="I24" s="1"/>
      <c r="J24" s="36">
        <f>J13-J23</f>
        <v>0</v>
      </c>
    </row>
    <row r="25" spans="1:12" x14ac:dyDescent="0.2">
      <c r="H25" s="37"/>
      <c r="I25" s="37"/>
    </row>
    <row r="26" spans="1:12" ht="15.75" x14ac:dyDescent="0.25">
      <c r="H26" s="9"/>
      <c r="I26" s="9"/>
      <c r="J26" s="9"/>
    </row>
    <row r="27" spans="1:12" ht="15" x14ac:dyDescent="0.25">
      <c r="H27"/>
    </row>
    <row r="28" spans="1:12" ht="15" x14ac:dyDescent="0.25">
      <c r="H28"/>
    </row>
    <row r="29" spans="1:12" ht="15" x14ac:dyDescent="0.25">
      <c r="H29"/>
    </row>
    <row r="30" spans="1:12" ht="15" x14ac:dyDescent="0.2">
      <c r="H30" s="38"/>
    </row>
    <row r="31" spans="1:12" ht="15" x14ac:dyDescent="0.2">
      <c r="H31" s="39"/>
    </row>
    <row r="32" spans="1:12" ht="15" x14ac:dyDescent="0.2">
      <c r="H32" s="39"/>
    </row>
    <row r="33" spans="8:8" ht="15" x14ac:dyDescent="0.2">
      <c r="H33" s="39"/>
    </row>
    <row r="34" spans="8:8" ht="15" x14ac:dyDescent="0.25">
      <c r="H34"/>
    </row>
    <row r="35" spans="8:8" ht="15" x14ac:dyDescent="0.25">
      <c r="H35"/>
    </row>
  </sheetData>
  <sheetProtection algorithmName="SHA-512" hashValue="keWFaqFBRSm5uhIGXjlDXIOKK3taNGkMzIgR2OmQz5XBnOcYsTgaeqa/h/pasouRp2T0+lw2N5fQ/sp4dvjlMw==" saltValue="OLnPO1YjqejcZ4hiI82xdw==" spinCount="100000" sheet="1" selectLockedCells="1"/>
  <mergeCells count="2">
    <mergeCell ref="A2:G2"/>
    <mergeCell ref="H5:J5"/>
  </mergeCells>
  <printOptions horizontalCentered="1" verticalCentered="1"/>
  <pageMargins left="0.8" right="0.7" top="0.52" bottom="0.44" header="0.3" footer="0.3"/>
  <pageSetup scale="72" orientation="landscape" r:id="rId1"/>
  <colBreaks count="1" manualBreakCount="1">
    <brk id="1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  <pageSetUpPr fitToPage="1"/>
  </sheetPr>
  <dimension ref="A1:P19"/>
  <sheetViews>
    <sheetView workbookViewId="0">
      <selection activeCell="C14" sqref="C14"/>
    </sheetView>
  </sheetViews>
  <sheetFormatPr defaultColWidth="0" defaultRowHeight="14.25" zeroHeight="1" x14ac:dyDescent="0.2"/>
  <cols>
    <col min="1" max="1" width="54.28515625" style="76" customWidth="1"/>
    <col min="2" max="2" width="53.7109375" style="76" bestFit="1" customWidth="1"/>
    <col min="3" max="3" width="20.85546875" style="93" customWidth="1"/>
    <col min="4" max="4" width="9.140625" style="76" customWidth="1"/>
    <col min="5" max="5" width="1.42578125" style="76" customWidth="1"/>
    <col min="6" max="16" width="0" style="3" hidden="1" customWidth="1"/>
    <col min="17" max="16384" width="9.140625" style="3" hidden="1"/>
  </cols>
  <sheetData>
    <row r="1" spans="1:15" ht="25.5" x14ac:dyDescent="0.35">
      <c r="C1" s="77"/>
      <c r="D1" s="81" t="str">
        <f>HYPERLINK("#'START HERE'!a1","RETURN to START")</f>
        <v>RETURN to START</v>
      </c>
      <c r="E1" s="29"/>
      <c r="G1" s="70"/>
      <c r="I1" s="71"/>
      <c r="O1" s="72"/>
    </row>
    <row r="2" spans="1:15" s="6" customFormat="1" ht="40.5" customHeight="1" thickBot="1" x14ac:dyDescent="0.3">
      <c r="A2" s="78" t="str">
        <f>"Product Program Calculations
" &amp; 'START HERE'!C8 &amp; " - " &amp; 'START HERE'!C9 &amp; ""</f>
        <v xml:space="preserve">Product Program Calculations
 - </v>
      </c>
      <c r="B2" s="79"/>
      <c r="C2" s="82" t="s">
        <v>52</v>
      </c>
      <c r="D2" s="85">
        <f>'INCOME (A+B=C)'!L2</f>
        <v>0</v>
      </c>
      <c r="E2" s="83"/>
      <c r="F2" s="55"/>
      <c r="G2" s="55"/>
      <c r="L2" s="7"/>
    </row>
    <row r="3" spans="1:15" ht="16.5" thickBot="1" x14ac:dyDescent="0.3">
      <c r="B3" s="195" t="s">
        <v>53</v>
      </c>
      <c r="C3" s="197"/>
    </row>
    <row r="4" spans="1:15" ht="15" thickBot="1" x14ac:dyDescent="0.25">
      <c r="B4" s="165" t="s">
        <v>54</v>
      </c>
      <c r="C4" s="196">
        <f>'Reconciliation Tab'!J7-'Reconciliation Tab'!J19</f>
        <v>0</v>
      </c>
    </row>
    <row r="5" spans="1:15" ht="16.5" thickBot="1" x14ac:dyDescent="0.3">
      <c r="B5" s="186" t="s">
        <v>55</v>
      </c>
      <c r="C5" s="166">
        <f>C3-C4</f>
        <v>0</v>
      </c>
    </row>
    <row r="6" spans="1:15" x14ac:dyDescent="0.2">
      <c r="B6" s="92" t="s">
        <v>56</v>
      </c>
      <c r="C6" s="29"/>
    </row>
    <row r="7" spans="1:15" ht="15" thickBot="1" x14ac:dyDescent="0.25">
      <c r="C7" s="29"/>
    </row>
    <row r="8" spans="1:15" ht="16.5" thickBot="1" x14ac:dyDescent="0.3">
      <c r="B8" s="198" t="s">
        <v>57</v>
      </c>
      <c r="C8" s="197"/>
    </row>
    <row r="9" spans="1:15" ht="15" thickBot="1" x14ac:dyDescent="0.25">
      <c r="B9" s="165" t="s">
        <v>58</v>
      </c>
      <c r="C9" s="199">
        <f>'Reconciliation Tab'!J8</f>
        <v>0</v>
      </c>
    </row>
    <row r="10" spans="1:15" ht="15" thickBot="1" x14ac:dyDescent="0.25">
      <c r="B10" s="165" t="s">
        <v>59</v>
      </c>
      <c r="C10" s="181">
        <f>'Reconciliation Tab'!J20</f>
        <v>0</v>
      </c>
    </row>
    <row r="11" spans="1:15" ht="16.5" thickBot="1" x14ac:dyDescent="0.3">
      <c r="B11" s="186" t="s">
        <v>60</v>
      </c>
      <c r="C11" s="216">
        <f>C9-C10</f>
        <v>0</v>
      </c>
    </row>
    <row r="12" spans="1:15" ht="15" thickBot="1" x14ac:dyDescent="0.25">
      <c r="B12" s="92" t="s">
        <v>56</v>
      </c>
    </row>
    <row r="13" spans="1:15" ht="15" thickBot="1" x14ac:dyDescent="0.25">
      <c r="B13" s="215" t="s">
        <v>61</v>
      </c>
      <c r="C13" s="197"/>
    </row>
    <row r="14" spans="1:15" ht="15" thickBot="1" x14ac:dyDescent="0.25">
      <c r="B14" s="215" t="s">
        <v>62</v>
      </c>
      <c r="C14" s="197"/>
    </row>
    <row r="15" spans="1:15" ht="15" thickBot="1" x14ac:dyDescent="0.25">
      <c r="B15" s="215" t="s">
        <v>63</v>
      </c>
      <c r="C15" s="217"/>
    </row>
    <row r="16" spans="1:15" ht="15" thickBot="1" x14ac:dyDescent="0.25">
      <c r="B16" s="218" t="s">
        <v>64</v>
      </c>
      <c r="C16" s="217"/>
    </row>
    <row r="17" spans="2:3" ht="15" thickBot="1" x14ac:dyDescent="0.25">
      <c r="B17" s="165" t="s">
        <v>65</v>
      </c>
      <c r="C17" s="216">
        <f>SUM(C13:C16)</f>
        <v>0</v>
      </c>
    </row>
    <row r="18" spans="2:3" ht="15" thickBot="1" x14ac:dyDescent="0.25">
      <c r="B18" s="185" t="s">
        <v>66</v>
      </c>
      <c r="C18" s="219">
        <f>C11-C17</f>
        <v>0</v>
      </c>
    </row>
    <row r="19" spans="2:3" x14ac:dyDescent="0.2"/>
  </sheetData>
  <sheetProtection algorithmName="SHA-512" hashValue="adfqOTS9B/6lEqlduGiTSofSz+52PNuwZtCEAP9/eIp+3TQXKjDa+djqS89n7SVstWTgpwGBS554G9of9HZ6xQ==" saltValue="36g/rn7r/+YwvZEwyjxJ6w==" spinCount="100000" sheet="1" selectLockedCells="1"/>
  <phoneticPr fontId="5" type="noConversion"/>
  <pageMargins left="0.7" right="0.7" top="0.75" bottom="0.75" header="0.3" footer="0.3"/>
  <pageSetup scale="8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  <pageSetUpPr fitToPage="1"/>
  </sheetPr>
  <dimension ref="A1:O39"/>
  <sheetViews>
    <sheetView topLeftCell="A4" workbookViewId="0">
      <selection activeCell="C4" sqref="C4"/>
    </sheetView>
  </sheetViews>
  <sheetFormatPr defaultColWidth="0" defaultRowHeight="18" zeroHeight="1" x14ac:dyDescent="0.25"/>
  <cols>
    <col min="1" max="1" width="59.42578125" style="76" customWidth="1"/>
    <col min="2" max="2" width="9.140625" style="80" customWidth="1"/>
    <col min="3" max="3" width="75.42578125" style="2" bestFit="1" customWidth="1"/>
    <col min="4" max="4" width="20.85546875" style="3" customWidth="1"/>
    <col min="5" max="5" width="1.7109375" style="76" customWidth="1"/>
    <col min="6" max="15" width="0" style="3" hidden="1" customWidth="1"/>
    <col min="16" max="16384" width="9.140625" style="3" hidden="1"/>
  </cols>
  <sheetData>
    <row r="1" spans="1:15" ht="25.5" x14ac:dyDescent="0.35">
      <c r="B1" s="77"/>
      <c r="C1" s="76"/>
      <c r="D1" s="81" t="str">
        <f>HYPERLINK("#'START HERE'!a1","RETURN to START")</f>
        <v>RETURN to START</v>
      </c>
      <c r="E1" s="29"/>
      <c r="G1" s="70"/>
      <c r="I1" s="71"/>
      <c r="O1" s="72"/>
    </row>
    <row r="2" spans="1:15" s="6" customFormat="1" ht="40.5" customHeight="1" x14ac:dyDescent="0.25">
      <c r="A2" s="78" t="str">
        <f>"Year End Financial Submissions
" &amp; 'START HERE'!C8 &amp; " - " &amp; 'START HERE'!C9 &amp; ""</f>
        <v xml:space="preserve">Year End Financial Submissions
 - </v>
      </c>
      <c r="B2" s="79"/>
      <c r="C2" s="82" t="s">
        <v>23</v>
      </c>
      <c r="D2" s="85">
        <f>'INCOME (A+B=C)'!L2</f>
        <v>0</v>
      </c>
      <c r="E2" s="83"/>
      <c r="F2" s="55"/>
      <c r="G2" s="55"/>
      <c r="L2" s="7"/>
    </row>
    <row r="3" spans="1:15" ht="18.75" thickBot="1" x14ac:dyDescent="0.3">
      <c r="B3" s="80" t="s">
        <v>67</v>
      </c>
      <c r="C3" s="84"/>
      <c r="D3" s="76"/>
    </row>
    <row r="4" spans="1:15" ht="18.75" thickBot="1" x14ac:dyDescent="0.3">
      <c r="C4" s="200" t="s">
        <v>27</v>
      </c>
      <c r="D4" s="57">
        <f>'Reconciliation Tab'!J6</f>
        <v>0</v>
      </c>
    </row>
    <row r="5" spans="1:15" ht="18.75" thickBot="1" x14ac:dyDescent="0.3">
      <c r="C5" s="201" t="s">
        <v>28</v>
      </c>
      <c r="D5" s="57">
        <f>'Reconciliation Tab'!J7</f>
        <v>0</v>
      </c>
    </row>
    <row r="6" spans="1:15" ht="18.75" thickBot="1" x14ac:dyDescent="0.3">
      <c r="C6" s="202" t="s">
        <v>29</v>
      </c>
      <c r="D6" s="57">
        <f>'Reconciliation Tab'!J8</f>
        <v>0</v>
      </c>
    </row>
    <row r="7" spans="1:15" ht="18.75" thickBot="1" x14ac:dyDescent="0.3">
      <c r="C7" s="203" t="s">
        <v>68</v>
      </c>
      <c r="D7" s="176">
        <f>'Reconciliation Tab'!J9</f>
        <v>0</v>
      </c>
    </row>
    <row r="8" spans="1:15" ht="18.75" thickBot="1" x14ac:dyDescent="0.3">
      <c r="C8" s="204" t="s">
        <v>31</v>
      </c>
      <c r="D8" s="176">
        <f>'Reconciliation Tab'!J10</f>
        <v>0</v>
      </c>
    </row>
    <row r="9" spans="1:15" ht="18.75" thickBot="1" x14ac:dyDescent="0.3">
      <c r="C9" s="205" t="s">
        <v>32</v>
      </c>
      <c r="D9" s="176">
        <f>'Reconciliation Tab'!J11</f>
        <v>0</v>
      </c>
    </row>
    <row r="10" spans="1:15" ht="18.75" thickBot="1" x14ac:dyDescent="0.3">
      <c r="C10" s="192" t="s">
        <v>69</v>
      </c>
      <c r="D10" s="56">
        <f>SUM(D4:D9)</f>
        <v>0</v>
      </c>
    </row>
    <row r="11" spans="1:15" x14ac:dyDescent="0.25">
      <c r="C11" s="80"/>
      <c r="D11" s="86"/>
    </row>
    <row r="12" spans="1:15" ht="18.75" thickBot="1" x14ac:dyDescent="0.3">
      <c r="B12" s="80" t="s">
        <v>70</v>
      </c>
      <c r="C12" s="84"/>
      <c r="D12" s="76"/>
    </row>
    <row r="13" spans="1:15" ht="18.75" thickBot="1" x14ac:dyDescent="0.3">
      <c r="C13" s="206" t="s">
        <v>39</v>
      </c>
      <c r="D13" s="57">
        <f>'Reconciliation Tab'!J16</f>
        <v>0</v>
      </c>
    </row>
    <row r="14" spans="1:15" ht="32.25" thickBot="1" x14ac:dyDescent="0.3">
      <c r="C14" s="207" t="s">
        <v>40</v>
      </c>
      <c r="D14" s="57">
        <f>'Reconciliation Tab'!J17</f>
        <v>0</v>
      </c>
    </row>
    <row r="15" spans="1:15" ht="18.75" thickBot="1" x14ac:dyDescent="0.3">
      <c r="C15" s="208" t="s">
        <v>41</v>
      </c>
      <c r="D15" s="57">
        <f>'Reconciliation Tab'!J18</f>
        <v>0</v>
      </c>
    </row>
    <row r="16" spans="1:15" ht="18.75" thickBot="1" x14ac:dyDescent="0.3">
      <c r="C16" s="209" t="s">
        <v>42</v>
      </c>
      <c r="D16" s="57">
        <f>'Reconciliation Tab'!J19</f>
        <v>0</v>
      </c>
    </row>
    <row r="17" spans="2:5" ht="18.75" thickBot="1" x14ac:dyDescent="0.3">
      <c r="C17" s="210" t="s">
        <v>43</v>
      </c>
      <c r="D17" s="57">
        <f>'Reconciliation Tab'!J20</f>
        <v>0</v>
      </c>
    </row>
    <row r="18" spans="2:5" ht="18.75" thickBot="1" x14ac:dyDescent="0.3">
      <c r="C18" s="211" t="s">
        <v>44</v>
      </c>
      <c r="D18" s="57">
        <f>'Reconciliation Tab'!J21</f>
        <v>0</v>
      </c>
    </row>
    <row r="19" spans="2:5" ht="18.75" thickBot="1" x14ac:dyDescent="0.3">
      <c r="C19" s="212" t="s">
        <v>45</v>
      </c>
      <c r="D19" s="176">
        <f>'Reconciliation Tab'!J22</f>
        <v>0</v>
      </c>
    </row>
    <row r="20" spans="2:5" ht="18.75" thickBot="1" x14ac:dyDescent="0.3">
      <c r="C20" s="192" t="s">
        <v>71</v>
      </c>
      <c r="D20" s="4">
        <f>SUM(D13:D19)</f>
        <v>0</v>
      </c>
    </row>
    <row r="21" spans="2:5" x14ac:dyDescent="0.25">
      <c r="C21" s="84"/>
      <c r="D21" s="76"/>
    </row>
    <row r="22" spans="2:5" ht="18.75" thickBot="1" x14ac:dyDescent="0.3">
      <c r="B22" s="80" t="s">
        <v>72</v>
      </c>
      <c r="C22" s="84"/>
      <c r="D22" s="76"/>
    </row>
    <row r="23" spans="2:5" ht="18.75" thickBot="1" x14ac:dyDescent="0.3">
      <c r="C23" s="177" t="s">
        <v>73</v>
      </c>
      <c r="D23" s="56" cm="1">
        <f t="array" ref="D23:E23">'START HERE'!B13:C13</f>
        <v>0</v>
      </c>
      <c r="E23" s="76">
        <v>0</v>
      </c>
    </row>
    <row r="24" spans="2:5" ht="18.75" thickBot="1" x14ac:dyDescent="0.3">
      <c r="C24" s="178" t="s">
        <v>74</v>
      </c>
      <c r="D24" s="74">
        <f>D10</f>
        <v>0</v>
      </c>
    </row>
    <row r="25" spans="2:5" ht="18.75" thickBot="1" x14ac:dyDescent="0.3">
      <c r="C25" s="178" t="s">
        <v>75</v>
      </c>
      <c r="D25" s="74">
        <f>D20</f>
        <v>0</v>
      </c>
    </row>
    <row r="26" spans="2:5" ht="18.75" thickBot="1" x14ac:dyDescent="0.3">
      <c r="C26" s="177" t="s">
        <v>76</v>
      </c>
      <c r="D26" s="56">
        <f>SUM(D23:D24)-D25</f>
        <v>0</v>
      </c>
    </row>
    <row r="27" spans="2:5" ht="18.75" thickBot="1" x14ac:dyDescent="0.3">
      <c r="C27" s="177" t="s">
        <v>77</v>
      </c>
      <c r="D27" s="56" cm="1">
        <f t="array" ref="D27:E27">'START HERE'!B25:C25</f>
        <v>0</v>
      </c>
      <c r="E27" s="76">
        <v>0</v>
      </c>
    </row>
    <row r="28" spans="2:5" ht="18.75" thickBot="1" x14ac:dyDescent="0.3">
      <c r="C28" s="177" t="s">
        <v>78</v>
      </c>
      <c r="D28" s="75">
        <f>D26-D27</f>
        <v>0</v>
      </c>
    </row>
    <row r="29" spans="2:5" ht="18.75" thickBot="1" x14ac:dyDescent="0.3">
      <c r="C29" s="179" t="s">
        <v>79</v>
      </c>
      <c r="D29" s="220" t="e">
        <f>(D27-D26)/D27</f>
        <v>#DIV/0!</v>
      </c>
    </row>
    <row r="30" spans="2:5" x14ac:dyDescent="0.25">
      <c r="C30" s="84"/>
      <c r="D30" s="76"/>
    </row>
    <row r="31" spans="2:5" ht="18.75" thickBot="1" x14ac:dyDescent="0.3">
      <c r="B31" s="80" t="s">
        <v>80</v>
      </c>
      <c r="C31" s="84"/>
      <c r="D31" s="76"/>
    </row>
    <row r="32" spans="2:5" ht="18.75" thickBot="1" x14ac:dyDescent="0.3">
      <c r="C32" s="180" t="s">
        <v>81</v>
      </c>
      <c r="D32" s="193">
        <f>'Product Program Calculations'!C13</f>
        <v>0</v>
      </c>
    </row>
    <row r="33" spans="3:4" ht="18.75" thickBot="1" x14ac:dyDescent="0.3">
      <c r="C33" s="180" t="s">
        <v>82</v>
      </c>
      <c r="D33" s="193">
        <f>'Product Program Calculations'!C14</f>
        <v>0</v>
      </c>
    </row>
    <row r="34" spans="3:4" ht="18.75" thickBot="1" x14ac:dyDescent="0.3">
      <c r="C34" s="180" t="s">
        <v>83</v>
      </c>
      <c r="D34" s="194">
        <f>'Product Program Calculations'!C15</f>
        <v>0</v>
      </c>
    </row>
    <row r="35" spans="3:4" ht="18.75" thickBot="1" x14ac:dyDescent="0.3">
      <c r="C35" s="180" t="s">
        <v>84</v>
      </c>
      <c r="D35" s="194">
        <f>'Product Program Calculations'!C16</f>
        <v>0</v>
      </c>
    </row>
    <row r="36" spans="3:4" x14ac:dyDescent="0.25">
      <c r="C36" s="84"/>
      <c r="D36" s="76"/>
    </row>
    <row r="37" spans="3:4" hidden="1" x14ac:dyDescent="0.25">
      <c r="C37" s="84"/>
      <c r="D37" s="76"/>
    </row>
    <row r="38" spans="3:4" hidden="1" x14ac:dyDescent="0.25">
      <c r="C38" s="84"/>
      <c r="D38" s="76"/>
    </row>
    <row r="39" spans="3:4" hidden="1" x14ac:dyDescent="0.25">
      <c r="C39" s="84"/>
      <c r="D39" s="76"/>
    </row>
  </sheetData>
  <sheetProtection algorithmName="SHA-512" hashValue="vYBfk0VBWzfjohSjWsVeHNej7HMx4D9Vw3Q9y8hxHa36Bb9baEksaZm6LTyBYdNyEheEn0LlHl0pEoyJU86jzg==" saltValue="qRQhnNH3p+LqEbz5Z2uFng==" spinCount="100000" sheet="1" selectLockedCells="1"/>
  <pageMargins left="0.7" right="0.7" top="0.75" bottom="0.75" header="0.3" footer="0.3"/>
  <pageSetup scale="72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2e8c56-eeb4-42fc-bcb5-78128bd7bdfc">
      <Terms xmlns="http://schemas.microsoft.com/office/infopath/2007/PartnerControls"/>
    </lcf76f155ced4ddcb4097134ff3c332f>
    <TaxCatchAll xmlns="ce7ae68b-b713-4a35-9555-d925848887a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C769C5E54F7848A2087DAD28358E11" ma:contentTypeVersion="19" ma:contentTypeDescription="Create a new document." ma:contentTypeScope="" ma:versionID="a8508d8d01c9e18401df645c4dc4fdb8">
  <xsd:schema xmlns:xsd="http://www.w3.org/2001/XMLSchema" xmlns:xs="http://www.w3.org/2001/XMLSchema" xmlns:p="http://schemas.microsoft.com/office/2006/metadata/properties" xmlns:ns2="1f2e8c56-eeb4-42fc-bcb5-78128bd7bdfc" xmlns:ns3="ce7ae68b-b713-4a35-9555-d925848887a4" targetNamespace="http://schemas.microsoft.com/office/2006/metadata/properties" ma:root="true" ma:fieldsID="d87a1c65b3b3f5e2b50fda76bfa08104" ns2:_="" ns3:_="">
    <xsd:import namespace="1f2e8c56-eeb4-42fc-bcb5-78128bd7bdfc"/>
    <xsd:import namespace="ce7ae68b-b713-4a35-9555-d925848887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2e8c56-eeb4-42fc-bcb5-78128bd7bd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66733ee-65ae-44b3-b008-995b027687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7ae68b-b713-4a35-9555-d925848887a4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0486938-1a72-468b-9bb5-3a3ff356369d}" ma:internalName="TaxCatchAll" ma:showField="CatchAllData" ma:web="ce7ae68b-b713-4a35-9555-d925848887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40802F2-E12D-49F2-BFF2-5AC106DF2A05}">
  <ds:schemaRefs>
    <ds:schemaRef ds:uri="http://schemas.microsoft.com/office/2006/metadata/properties"/>
    <ds:schemaRef ds:uri="http://schemas.microsoft.com/office/infopath/2007/PartnerControls"/>
    <ds:schemaRef ds:uri="1f2e8c56-eeb4-42fc-bcb5-78128bd7bdfc"/>
    <ds:schemaRef ds:uri="ce7ae68b-b713-4a35-9555-d925848887a4"/>
  </ds:schemaRefs>
</ds:datastoreItem>
</file>

<file path=customXml/itemProps2.xml><?xml version="1.0" encoding="utf-8"?>
<ds:datastoreItem xmlns:ds="http://schemas.openxmlformats.org/officeDocument/2006/customXml" ds:itemID="{93ED5E8D-E7A5-421F-873D-441E139B2D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2e8c56-eeb4-42fc-bcb5-78128bd7bdfc"/>
    <ds:schemaRef ds:uri="ce7ae68b-b713-4a35-9555-d925848887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5765A33-2D9B-476C-95C6-C8C8BD5787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START HERE</vt:lpstr>
      <vt:lpstr>INCOME (A+B=C)</vt:lpstr>
      <vt:lpstr>EXPENSES (C-D=E)</vt:lpstr>
      <vt:lpstr>Reconciliation Tab</vt:lpstr>
      <vt:lpstr>Product Program Calculations</vt:lpstr>
      <vt:lpstr>Year End Financial Entries</vt:lpstr>
      <vt:lpstr>'EXPENSES (C-D=E)'!Print_Area</vt:lpstr>
      <vt:lpstr>'INCOME (A+B=C)'!Print_Area</vt:lpstr>
      <vt:lpstr>'Reconciliation Tab'!Print_Area</vt:lpstr>
      <vt:lpstr>'START HERE'!Print_Area</vt:lpstr>
      <vt:lpstr>'Year End Financial Entries'!Print_Area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Jean Sheppard</dc:creator>
  <cp:keywords/>
  <dc:description/>
  <cp:lastModifiedBy>Mary Seever</cp:lastModifiedBy>
  <cp:revision/>
  <dcterms:created xsi:type="dcterms:W3CDTF">2014-04-17T21:52:51Z</dcterms:created>
  <dcterms:modified xsi:type="dcterms:W3CDTF">2025-09-24T16:48:30Z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0x01010040C769C5E54F7848A2087DAD28358E11</vt:lpwstr>
  </property>
  <property fmtid="{D5CDD505-2E9C-101B-9397-08002B2CF9AE}" pid="3" name="_dlc_DocIdItemGuid">
    <vt:lpwstr>d9d022c6-e440-4543-b16d-f270aedc1c18</vt:lpwstr>
  </property>
  <property fmtid="{D5CDD505-2E9C-101B-9397-08002B2CF9AE}" pid="4" name="Sender name">
    <vt:lpwstr>Priti Singh</vt:lpwstr>
  </property>
  <property fmtid="{D5CDD505-2E9C-101B-9397-08002B2CF9AE}" pid="5" name="Sent representing e-mail address">
    <vt:lpwstr>/o=ExchangeLabs/ou=Exchange Administrative Group (FYDIBOHF23SPDLT)/cn=Recipients/cn=ac1461b411904aaeb16baede74e82fc9-Priti Singh</vt:lpwstr>
  </property>
  <property fmtid="{D5CDD505-2E9C-101B-9397-08002B2CF9AE}" pid="6" name="Topic">
    <vt:lpwstr>Troop Finance Tracker.xlsx</vt:lpwstr>
  </property>
  <property fmtid="{D5CDD505-2E9C-101B-9397-08002B2CF9AE}" pid="7" name="Message delivery time">
    <vt:filetime>2019-06-07T16:15:27Z</vt:filetime>
  </property>
  <property fmtid="{D5CDD505-2E9C-101B-9397-08002B2CF9AE}" pid="8" name="Transport message headers">
    <vt:lpwstr/>
  </property>
  <property fmtid="{D5CDD505-2E9C-101B-9397-08002B2CF9AE}" pid="9" name="Conversation topic">
    <vt:lpwstr>Troop Finance Tracker.xlsx</vt:lpwstr>
  </property>
  <property fmtid="{D5CDD505-2E9C-101B-9397-08002B2CF9AE}" pid="10" name="BCC">
    <vt:lpwstr/>
  </property>
  <property fmtid="{D5CDD505-2E9C-101B-9397-08002B2CF9AE}" pid="11" name="SMTPCC">
    <vt:lpwstr/>
  </property>
  <property fmtid="{D5CDD505-2E9C-101B-9397-08002B2CF9AE}" pid="12" name="SMTPTo">
    <vt:lpwstr/>
  </property>
  <property fmtid="{D5CDD505-2E9C-101B-9397-08002B2CF9AE}" pid="13" name="Received by address type">
    <vt:lpwstr/>
  </property>
  <property fmtid="{D5CDD505-2E9C-101B-9397-08002B2CF9AE}" pid="14" name="Received by name">
    <vt:lpwstr/>
  </property>
  <property fmtid="{D5CDD505-2E9C-101B-9397-08002B2CF9AE}" pid="15" name="CC">
    <vt:lpwstr/>
  </property>
  <property fmtid="{D5CDD505-2E9C-101B-9397-08002B2CF9AE}" pid="16" name="Internet message id">
    <vt:lpwstr/>
  </property>
  <property fmtid="{D5CDD505-2E9C-101B-9397-08002B2CF9AE}" pid="17" name="Sender address type">
    <vt:lpwstr>EX</vt:lpwstr>
  </property>
  <property fmtid="{D5CDD505-2E9C-101B-9397-08002B2CF9AE}" pid="18" name="Has attachment">
    <vt:bool>true</vt:bool>
  </property>
  <property fmtid="{D5CDD505-2E9C-101B-9397-08002B2CF9AE}" pid="19" name="Received representing name">
    <vt:lpwstr/>
  </property>
  <property fmtid="{D5CDD505-2E9C-101B-9397-08002B2CF9AE}" pid="20" name="To">
    <vt:lpwstr/>
  </property>
  <property fmtid="{D5CDD505-2E9C-101B-9397-08002B2CF9AE}" pid="21" name="Received by e-mail address">
    <vt:lpwstr/>
  </property>
  <property fmtid="{D5CDD505-2E9C-101B-9397-08002B2CF9AE}" pid="22" name="DocumentType">
    <vt:lpwstr>11;#Resource-Staff|cddfdd12-e39b-4d2e-b216-f8995dc52425</vt:lpwstr>
  </property>
  <property fmtid="{D5CDD505-2E9C-101B-9397-08002B2CF9AE}" pid="23" name="SMTPFrom">
    <vt:lpwstr>PSingh@gsnorcal.org;</vt:lpwstr>
  </property>
  <property fmtid="{D5CDD505-2E9C-101B-9397-08002B2CF9AE}" pid="24" name="Message class">
    <vt:lpwstr>IPM.Document.Excel.Sheet.12</vt:lpwstr>
  </property>
  <property fmtid="{D5CDD505-2E9C-101B-9397-08002B2CF9AE}" pid="25" name="Sender e-mail address">
    <vt:lpwstr>/o=ExchangeLabs/ou=Exchange Administrative Group (FYDIBOHF23SPDLT)/cn=Recipients/cn=ac1461b411904aaeb16baede74e82fc9-Priti Singh</vt:lpwstr>
  </property>
  <property fmtid="{D5CDD505-2E9C-101B-9397-08002B2CF9AE}" pid="26" name="DocumentSubType">
    <vt:lpwstr/>
  </property>
  <property fmtid="{D5CDD505-2E9C-101B-9397-08002B2CF9AE}" pid="27" name="Received representing e-mail address">
    <vt:lpwstr/>
  </property>
  <property fmtid="{D5CDD505-2E9C-101B-9397-08002B2CF9AE}" pid="28" name="Client submit time">
    <vt:filetime>2019-06-07T16:15:30Z</vt:filetime>
  </property>
  <property fmtid="{D5CDD505-2E9C-101B-9397-08002B2CF9AE}" pid="29" name="Creation time">
    <vt:filetime>2019-06-07T16:15:30Z</vt:filetime>
  </property>
  <property fmtid="{D5CDD505-2E9C-101B-9397-08002B2CF9AE}" pid="30" name="Importance">
    <vt:r8>0</vt:r8>
  </property>
  <property fmtid="{D5CDD505-2E9C-101B-9397-08002B2CF9AE}" pid="31" name="Message size">
    <vt:r8>59904</vt:r8>
  </property>
  <property fmtid="{D5CDD505-2E9C-101B-9397-08002B2CF9AE}" pid="32" name="Received representing address type">
    <vt:lpwstr/>
  </property>
  <property fmtid="{D5CDD505-2E9C-101B-9397-08002B2CF9AE}" pid="33" name="Sent representing name">
    <vt:lpwstr>Priti Singh</vt:lpwstr>
  </property>
  <property fmtid="{D5CDD505-2E9C-101B-9397-08002B2CF9AE}" pid="34" name="SMTPBCC">
    <vt:lpwstr/>
  </property>
  <property fmtid="{D5CDD505-2E9C-101B-9397-08002B2CF9AE}" pid="35" name="Sent representing address type">
    <vt:lpwstr>EX</vt:lpwstr>
  </property>
  <property fmtid="{D5CDD505-2E9C-101B-9397-08002B2CF9AE}" pid="36" name="Sensitivity">
    <vt:r8>0</vt:r8>
  </property>
  <property fmtid="{D5CDD505-2E9C-101B-9397-08002B2CF9AE}" pid="37" name="Year">
    <vt:lpwstr/>
  </property>
  <property fmtid="{D5CDD505-2E9C-101B-9397-08002B2CF9AE}" pid="38" name="ContentType">
    <vt:lpwstr>DMS Document</vt:lpwstr>
  </property>
  <property fmtid="{D5CDD505-2E9C-101B-9397-08002B2CF9AE}" pid="39" name="n23695fcd86a4a17831873d1c1a8e595">
    <vt:lpwstr>Resource-Staff|cddfdd12-e39b-4d2e-b216-f8995dc52425</vt:lpwstr>
  </property>
  <property fmtid="{D5CDD505-2E9C-101B-9397-08002B2CF9AE}" pid="40" name="MediaServiceImageTags">
    <vt:lpwstr/>
  </property>
</Properties>
</file>